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NSABANA\IN SABANA GENERAL\Gestion de calidad Admministrativa\Gestion de la Calidad\CALIDAD INTEGRAL\CHip -plan de accion\"/>
    </mc:Choice>
  </mc:AlternateContent>
  <xr:revisionPtr revIDLastSave="0" documentId="8_{A9C80D76-1565-49A9-989D-8B9892BFC025}" xr6:coauthVersionLast="47" xr6:coauthVersionMax="47" xr10:uidLastSave="{00000000-0000-0000-0000-000000000000}"/>
  <bookViews>
    <workbookView xWindow="-110" yWindow="-110" windowWidth="19420" windowHeight="10300" xr2:uid="{8459AE35-C55D-4477-8FB7-8224C2C0028E}"/>
  </bookViews>
  <sheets>
    <sheet name="Hoja1" sheetId="1" r:id="rId1"/>
  </sheets>
  <externalReferences>
    <externalReference r:id="rId2"/>
  </externalReferences>
  <definedNames>
    <definedName name="_xlnm._FilterDatabase" localSheetId="0" hidden="1">Hoja1!$A$5:$D$214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0" i="1" l="1"/>
  <c r="C204" i="1"/>
  <c r="C203" i="1" s="1"/>
  <c r="C190" i="1"/>
  <c r="C189" i="1" s="1"/>
  <c r="C181" i="1" s="1"/>
  <c r="C163" i="1" s="1"/>
  <c r="C116" i="1"/>
  <c r="C99" i="1" s="1"/>
  <c r="C55" i="1" s="1"/>
  <c r="C54" i="1" s="1"/>
  <c r="C42" i="1"/>
  <c r="C41" i="1"/>
  <c r="C37" i="1"/>
  <c r="C36" i="1"/>
  <c r="C35" i="1"/>
  <c r="C34" i="1"/>
  <c r="C33" i="1"/>
  <c r="C32" i="1"/>
  <c r="C31" i="1"/>
  <c r="C30" i="1"/>
  <c r="C29" i="1"/>
  <c r="C28" i="1"/>
  <c r="C27" i="1" s="1"/>
  <c r="C21" i="1"/>
  <c r="C22" i="1" s="1"/>
  <c r="C20" i="1" s="1"/>
  <c r="C18" i="1"/>
  <c r="C13" i="1"/>
  <c r="C12" i="1" s="1"/>
  <c r="C11" i="1" s="1"/>
  <c r="C53" i="1" l="1"/>
  <c r="C10" i="1"/>
  <c r="C9" i="1" s="1"/>
  <c r="C8" i="1" s="1"/>
  <c r="C7" i="1" s="1"/>
</calcChain>
</file>

<file path=xl/sharedStrings.xml><?xml version="1.0" encoding="utf-8"?>
<sst xmlns="http://schemas.openxmlformats.org/spreadsheetml/2006/main" count="421" uniqueCount="411">
  <si>
    <t>PRESUPUESTO PARA LA VIGENCIA 2025</t>
  </si>
  <si>
    <t>EMPRESA  EDTS-IIS</t>
  </si>
  <si>
    <t>Código Completo</t>
  </si>
  <si>
    <t>Nombre de la Cuenta</t>
  </si>
  <si>
    <t>Valor</t>
  </si>
  <si>
    <t>2</t>
  </si>
  <si>
    <t>Gastos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</si>
  <si>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</si>
  <si>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</si>
  <si>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</si>
  <si>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</si>
  <si>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</si>
  <si>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</si>
  <si>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</si>
  <si>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</si>
  <si>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</si>
  <si>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</si>
  <si>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</si>
  <si>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básico</t>
  </si>
  <si>
    <t>2.1.1.01.01.001.02</t>
  </si>
  <si>
    <t>Horas extras, dominicales, festivos y recargos</t>
  </si>
  <si>
    <t>2.1.1.01.01.001.03</t>
  </si>
  <si>
    <t>Gastos de representación</t>
  </si>
  <si>
    <t>2.1.1.01.01.001.04</t>
  </si>
  <si>
    <t>Subsidio de alimentación</t>
  </si>
  <si>
    <t>2.1.1.01.01.001.05</t>
  </si>
  <si>
    <t>Auxilio de transporte</t>
  </si>
  <si>
    <t>2.1.1.01.01.001.06</t>
  </si>
  <si>
    <t>Prima de servicio</t>
  </si>
  <si>
    <t>2.1.1.01.01.001.07</t>
  </si>
  <si>
    <t>Bonificación por servicios prestados</t>
  </si>
  <si>
    <t>2.1.1.01.01.001.08</t>
  </si>
  <si>
    <t>Prestaciones sociales</t>
  </si>
  <si>
    <t>2.1.1.01.01.001.08.01</t>
  </si>
  <si>
    <t>Prima de navidad</t>
  </si>
  <si>
    <t>2.1.1.01.01.001.08.02</t>
  </si>
  <si>
    <t>Prima de vacaciones</t>
  </si>
  <si>
    <t>2.1.1.01.01.001.09</t>
  </si>
  <si>
    <t>Prima técnica salarial</t>
  </si>
  <si>
    <t>2.1.1.01.01.001.10</t>
  </si>
  <si>
    <t>Viáticos de los funcionarios en comisión</t>
  </si>
  <si>
    <t>2.1.1.01.01.002</t>
  </si>
  <si>
    <t>Factores salariales especiales</t>
  </si>
  <si>
    <t>2.1.1.01.01.002.18</t>
  </si>
  <si>
    <t>Prima de desgaste y alto riesgo visual</t>
  </si>
  <si>
    <t>2.1.1.01.02</t>
  </si>
  <si>
    <t>Contribuciones inherentes a la nómina</t>
  </si>
  <si>
    <t>2.1.1.01.02.001</t>
  </si>
  <si>
    <t>Aportes a la seguridad social en pensiones</t>
  </si>
  <si>
    <t>2.1.1.01.02.002</t>
  </si>
  <si>
    <t>Aportes a la seguridad social en salud</t>
  </si>
  <si>
    <t>2.1.1.01.02.003</t>
  </si>
  <si>
    <t xml:space="preserve">Aportes de cesantías </t>
  </si>
  <si>
    <t>2.1.1.01.02.004</t>
  </si>
  <si>
    <t>Aportes a cajas de compensación familiar</t>
  </si>
  <si>
    <t>2.1.1.01.02.005</t>
  </si>
  <si>
    <t>Aportes generales al sistema de riesgos laborales</t>
  </si>
  <si>
    <t>2.1.1.01.02.006</t>
  </si>
  <si>
    <t>Aportes al ICBF</t>
  </si>
  <si>
    <t>2.1.1.01.02.007</t>
  </si>
  <si>
    <t>Aportes al SENA</t>
  </si>
  <si>
    <t>2.1.1.01.02.008</t>
  </si>
  <si>
    <t>Aportes a la ESAP</t>
  </si>
  <si>
    <t>2.1.1.01.02.009</t>
  </si>
  <si>
    <t>Aportes a escuelas industriales e institutos técnicos</t>
  </si>
  <si>
    <t>2.1.1.01.03.001.01</t>
  </si>
  <si>
    <t>Vacaciones</t>
  </si>
  <si>
    <t>2.1.1.01.03</t>
  </si>
  <si>
    <t>Remuneraciones no constitutivas de factor salarial</t>
  </si>
  <si>
    <t>2.1.1.01.03.001</t>
  </si>
  <si>
    <t>2.1.1.01.03.001.02</t>
  </si>
  <si>
    <t>Indemnización por vacaciones</t>
  </si>
  <si>
    <t>2.1.1.01.03.001.03</t>
  </si>
  <si>
    <t>Bonificación especial de recreación</t>
  </si>
  <si>
    <t>2.1.1.01.03.005</t>
  </si>
  <si>
    <t>Reconocimiento por permanencia en el servicio público - Bogotá D.C.</t>
  </si>
  <si>
    <t>2.1.1.01.03.009</t>
  </si>
  <si>
    <t>Prima técnica no salarial</t>
  </si>
  <si>
    <t>2.1.1.01.03.012</t>
  </si>
  <si>
    <t>Prima de riesgo</t>
  </si>
  <si>
    <t>2.1.1.01.03.020</t>
  </si>
  <si>
    <t>Estímulos a los empleados del Estado</t>
  </si>
  <si>
    <t>2.1.1.01.03.023</t>
  </si>
  <si>
    <t>Prima de coordinación</t>
  </si>
  <si>
    <t>2.1.1.01.03.069</t>
  </si>
  <si>
    <t>Apoyo de sostenimiento aprendices SENA</t>
  </si>
  <si>
    <t>2.1.1.01.03.093</t>
  </si>
  <si>
    <t>Prima de Maternidad</t>
  </si>
  <si>
    <t>2.1.2</t>
  </si>
  <si>
    <t>Adquisición de bienes y servicios</t>
  </si>
  <si>
    <t>2.1.2.01</t>
  </si>
  <si>
    <t>Adquisición de activos no financieros</t>
  </si>
  <si>
    <t>2.1.2.01.01</t>
  </si>
  <si>
    <t>Activos fijos</t>
  </si>
  <si>
    <t>2.1.2.01.01.001</t>
  </si>
  <si>
    <t>Edificaciones y estructuras</t>
  </si>
  <si>
    <t>2.1.2.01.01.001.01</t>
  </si>
  <si>
    <t>Viviendas</t>
  </si>
  <si>
    <t>2.1.2.01.01.001.01.01</t>
  </si>
  <si>
    <t>Edificios utilizados para residencia</t>
  </si>
  <si>
    <t>2.1.2.01.01.001.01.02</t>
  </si>
  <si>
    <t xml:space="preserve">Casas flotantes </t>
  </si>
  <si>
    <t>2.1.2.01.01.001.01.03</t>
  </si>
  <si>
    <t xml:space="preserve">Barcazas </t>
  </si>
  <si>
    <t>2.1.2.01.01.001.01.04</t>
  </si>
  <si>
    <t>Viviendas móviles</t>
  </si>
  <si>
    <t>2.1.2.01.01.001.01.06</t>
  </si>
  <si>
    <t>Monumentos públicos considerados principalmente como viviendas</t>
  </si>
  <si>
    <t>2.1.2.01.01.001.01.08</t>
  </si>
  <si>
    <t xml:space="preserve">Construcciones prefabricadas </t>
  </si>
  <si>
    <t>2.1.2.01.01.001.01.09</t>
  </si>
  <si>
    <t>Otros edificios utilizados como residencia</t>
  </si>
  <si>
    <t>2.1.2.01.01.001.02</t>
  </si>
  <si>
    <t>Edificaciones distintas a viviendas</t>
  </si>
  <si>
    <t>2.1.2.01.01.001.02.01</t>
  </si>
  <si>
    <t>Monumentos públicos no residenciales</t>
  </si>
  <si>
    <t>2.1.2.01.01.001.02.02</t>
  </si>
  <si>
    <t>Edificios industriales</t>
  </si>
  <si>
    <t>2.1.2.01.01.001.02.03</t>
  </si>
  <si>
    <t>Edificios comerciales</t>
  </si>
  <si>
    <t>2.1.2.01.01.001.02.04</t>
  </si>
  <si>
    <t>Edificios públicos de entretenimiento</t>
  </si>
  <si>
    <t>2.1.2.01.01.001.02.05</t>
  </si>
  <si>
    <t>Edificios de hoteles</t>
  </si>
  <si>
    <t>2.1.2.01.01.001.02.06</t>
  </si>
  <si>
    <t>Restaurantes</t>
  </si>
  <si>
    <t>2.1.2.01.01.001.02.07</t>
  </si>
  <si>
    <t>Edificios educativos</t>
  </si>
  <si>
    <t>2.1.2.01.01.001.02.08</t>
  </si>
  <si>
    <t>Edificios relacionados con salud</t>
  </si>
  <si>
    <t>2.1.2.01.01.001.02.11</t>
  </si>
  <si>
    <t>Instalaciones recreativas</t>
  </si>
  <si>
    <t>2.1.2.01.01.001.02.12</t>
  </si>
  <si>
    <t>Centros de convenciones y congresos</t>
  </si>
  <si>
    <t>2.1.2.01.01.001.02.13</t>
  </si>
  <si>
    <t>Edificios agrícolas no residenciales</t>
  </si>
  <si>
    <t>2.1.2.01.01.001.02.14</t>
  </si>
  <si>
    <t>Otros edificios no residenciales</t>
  </si>
  <si>
    <t>2.1.2.01.01.001.03</t>
  </si>
  <si>
    <t>Otras estructuras</t>
  </si>
  <si>
    <t>2.1.2.01.01.001.03.01</t>
  </si>
  <si>
    <t xml:space="preserve">Monumentos públicos </t>
  </si>
  <si>
    <t>2.1.2.01.01.001.03.02</t>
  </si>
  <si>
    <t>Autopistas, carreteras, calles</t>
  </si>
  <si>
    <t>2.1.2.01.01.001.03.03</t>
  </si>
  <si>
    <t>Ferrocarriles</t>
  </si>
  <si>
    <t>2.1.2.01.01.001.03.04</t>
  </si>
  <si>
    <t>Pistas de aterrizaje</t>
  </si>
  <si>
    <t>2.1.2.01.01.001.03.05</t>
  </si>
  <si>
    <t>Puentes</t>
  </si>
  <si>
    <t>2.1.2.01.01.001.03.06</t>
  </si>
  <si>
    <t>Carreteras elevadas</t>
  </si>
  <si>
    <t>2.1.2.01.01.001.03.07</t>
  </si>
  <si>
    <t>Túneles</t>
  </si>
  <si>
    <t>2.1.2.01.01.001.03.08</t>
  </si>
  <si>
    <t>Acueductos y otros conductos de suministros de aguas, excepto gasoductos</t>
  </si>
  <si>
    <t>2.1.2.01.01.001.03.09</t>
  </si>
  <si>
    <t>Puertos, vías navegables e instalaciones conexas</t>
  </si>
  <si>
    <t>2.1.2.01.01.001.03.10</t>
  </si>
  <si>
    <t>Represas</t>
  </si>
  <si>
    <t>2.1.2.01.01.001.03.11</t>
  </si>
  <si>
    <t>Sistemas de riego y obras hidráulicas</t>
  </si>
  <si>
    <t>2.1.2.01.01.001.03.12</t>
  </si>
  <si>
    <t>Tuberías de larga distancia</t>
  </si>
  <si>
    <t>2.1.2.01.01.001.03.13</t>
  </si>
  <si>
    <t>Obras para la comunicación de larga distancia y las líneas eléctricas (cables)</t>
  </si>
  <si>
    <t>2.1.2.01.01.001.03.14</t>
  </si>
  <si>
    <t>Gasoductos y oleoductos</t>
  </si>
  <si>
    <t>2.1.2.01.01.001.03.15</t>
  </si>
  <si>
    <t>Cables locales y obras conexas</t>
  </si>
  <si>
    <t>2.1.2.01.01.001.03.16</t>
  </si>
  <si>
    <t>Alcantarillas y plantas de tratamiento de agua</t>
  </si>
  <si>
    <t>2.1.2.01.01.001.03.17</t>
  </si>
  <si>
    <t>Construcciones en minas y plantas industriales</t>
  </si>
  <si>
    <t>2.1.2.01.01.001.03.18</t>
  </si>
  <si>
    <t>Construcciones deportivas al aire libre</t>
  </si>
  <si>
    <t>2.1.2.01.01.001.03.19</t>
  </si>
  <si>
    <t>Otras obras de ingeniería civil</t>
  </si>
  <si>
    <t>2.1.2.01.01.001.04</t>
  </si>
  <si>
    <t>Mejoras de tierras y terrenos</t>
  </si>
  <si>
    <t>2.1.2.01.01.003</t>
  </si>
  <si>
    <t>Maquinaria y equipo</t>
  </si>
  <si>
    <t>2.1.2.01.01.003.01</t>
  </si>
  <si>
    <t>Maquinaria para uso general</t>
  </si>
  <si>
    <t>2.1.2.01.01.003.01.01</t>
  </si>
  <si>
    <t>Motores y turbinas y sus partes</t>
  </si>
  <si>
    <t>2.1.2.01.01.003.01.02</t>
  </si>
  <si>
    <t>Bombas, compresores, motores de fuerza hidráulica y motores de potencia neumática y válvulas y sus partes y piezas</t>
  </si>
  <si>
    <t>2.1.2.01.01.003.01.03</t>
  </si>
  <si>
    <t>Cojines, engranajes, ruedas de ficción y elementos de transmisión y sus partes y piezas</t>
  </si>
  <si>
    <t>2.1.2.01.01.003.01.04</t>
  </si>
  <si>
    <t>Hornos y quemadores para alimentación de hogares y sus partes y piezas</t>
  </si>
  <si>
    <t>2.1.2.01.01.003.01.05</t>
  </si>
  <si>
    <t>Equipos de elevación y manipulación y sus partes y piezas</t>
  </si>
  <si>
    <t>2.1.2.01.01.003.01.06</t>
  </si>
  <si>
    <t>Otras máquinas para usos generales y sus partes y piezas</t>
  </si>
  <si>
    <t>2.1.2.01.01.003.02</t>
  </si>
  <si>
    <t>Maquinaria para usos especiales</t>
  </si>
  <si>
    <t>2.1.2.01.01.003.02.01</t>
  </si>
  <si>
    <t>Maquinaria agropecuaria o silvícola y sus partes y piezas</t>
  </si>
  <si>
    <t>2.1.2.01.01.003.02.02</t>
  </si>
  <si>
    <t>Máquinas herramientas y sus partes, piezas y accesorios</t>
  </si>
  <si>
    <t>2.1.2.01.01.003.02.03</t>
  </si>
  <si>
    <t>Maquinaria para la industria metalúrgica y sus partes y piezas</t>
  </si>
  <si>
    <t>2.1.2.01.01.003.02.04</t>
  </si>
  <si>
    <t>Maquinaria para la minería, la explotación de canteras y la construcción y sus partes y piezas</t>
  </si>
  <si>
    <t>2.1.2.01.01.003.02.05</t>
  </si>
  <si>
    <t>Maquinaria para la elaboración de alimentos, bebidas y tabaco, y sus partes y piezas</t>
  </si>
  <si>
    <t>2.1.2.01.01.003.02.06</t>
  </si>
  <si>
    <t>Maquinaria para la fabricación de textiles, prendas de vestir y artículos de cuero, y sus partes y piezas</t>
  </si>
  <si>
    <t>2.1.2.01.01.003.02.07</t>
  </si>
  <si>
    <t>Aparatos de uso doméstico y sus partes y piezas</t>
  </si>
  <si>
    <t>2.1.2.01.01.003.02.08</t>
  </si>
  <si>
    <t>Otra maquinaria para usos especiales y sus partes y piezas</t>
  </si>
  <si>
    <t>2.1.2.01.01.003.03</t>
  </si>
  <si>
    <t>Maquinaria de oficina, contabilidad e informática</t>
  </si>
  <si>
    <t>2.1.2.01.01.003.03.01</t>
  </si>
  <si>
    <t>Máquinas para oficina y contabilidad, y sus partes y accesorios</t>
  </si>
  <si>
    <t>2.1.2.01.01.003.03.02</t>
  </si>
  <si>
    <t>Maquinaria de informática y sus partes, piezas y accesorios</t>
  </si>
  <si>
    <t>2.1.2.01.01.003.04</t>
  </si>
  <si>
    <t>Maquinaria y aparatos eléctricos</t>
  </si>
  <si>
    <t>2.1.2.01.01.003.04.01</t>
  </si>
  <si>
    <t>Motores, generadores y transformadores eléctricos y sus partes y piezas</t>
  </si>
  <si>
    <t>2.1.2.01.01.003.04.02</t>
  </si>
  <si>
    <t>Aparatos de control eléctrico y distribución de electricidad y sus partes y piezas</t>
  </si>
  <si>
    <t>2.1.2.01.01.003.04.03</t>
  </si>
  <si>
    <t>Hilos y cables aislados; cable de fibra óptica</t>
  </si>
  <si>
    <t>2.1.2.01.01.003.04.04</t>
  </si>
  <si>
    <t>Acumuladores, pilas y baterías primarias y sus partes y piezas</t>
  </si>
  <si>
    <t>2.1.2.01.01.003.04.05</t>
  </si>
  <si>
    <t>Lámparas eléctricas de incandescencia o descarga; lámparas de arco, equipo para alumbrado eléctrico; sus partes y piezas</t>
  </si>
  <si>
    <t>2.1.2.01.01.003.04.06</t>
  </si>
  <si>
    <t>Otro equipo eléctrico y sus partes y piezas</t>
  </si>
  <si>
    <t>2.1.2.01.01.003.05</t>
  </si>
  <si>
    <t>Equipo y aparatos de radio, televisión y comunicaciones</t>
  </si>
  <si>
    <t>2.1.2.01.01.003.05.01</t>
  </si>
  <si>
    <t>Válvulas y tubos electrónicos; componentes electrónicos; sus partes y piezas</t>
  </si>
  <si>
    <t>2.1.2.01.01.003.05.02</t>
  </si>
  <si>
    <t>Aparatos transmisores de televisión y radio; televisión, video y cámaras digitales; teléfonos</t>
  </si>
  <si>
    <t>2.1.2.01.01.003.05.03</t>
  </si>
  <si>
    <t>Radiorreceptores y receptores de televisión; aparatos para la grabación y reproducción de sonido y video; micrófonos, altavoces, amplificadores, etc.</t>
  </si>
  <si>
    <t>2.1.2.01.01.003.05.04</t>
  </si>
  <si>
    <t>Partes y piezas de los productos de las clases 4721 a 4733 y 4822</t>
  </si>
  <si>
    <t>2.1.2.01.01.003.05.05</t>
  </si>
  <si>
    <t>Discos, cintas, dispositivos de almacenamiento en estado sólido no volátiles y otros medios, no grabados</t>
  </si>
  <si>
    <t>2.1.2.01.01.003.05.06</t>
  </si>
  <si>
    <t>Grabaciones de audio, video y otros discos, cintas y otros medios físicos</t>
  </si>
  <si>
    <t>2.1.2.01.01.003.05.07</t>
  </si>
  <si>
    <t>Tarjetas con bandas magnéticas o plaquetas (chip)</t>
  </si>
  <si>
    <t>2.1.2.01.01.003.06</t>
  </si>
  <si>
    <t>Aparatos médicos, instrumentos ópticos y de precisión, relojes</t>
  </si>
  <si>
    <t>2.1.2.01.01.003.06.01</t>
  </si>
  <si>
    <t>Aparatos médicos y quirúrgicos y aparatos ortésicos y protésicos</t>
  </si>
  <si>
    <t>2.1.2.01.01.003.06.02</t>
  </si>
  <si>
    <t>Instrumentos y aparatos de medición, verificación, análisis, de navegación y para otros fines (excepto instrumentos ópticos); instrumentos de control de procesos industriales, sus partes, piezas y accesorios</t>
  </si>
  <si>
    <t>2.1.2.01.01.003.06.03</t>
  </si>
  <si>
    <t>Instrumentos ópticos y equipo fotográfico; partes, piezas y accesorios</t>
  </si>
  <si>
    <t>2.1.2.01.01.003.06.04</t>
  </si>
  <si>
    <t>Relojes y sus partes y piezas</t>
  </si>
  <si>
    <t>2.1.2.01.01.003.07</t>
  </si>
  <si>
    <t>Equipo de transporte</t>
  </si>
  <si>
    <t>2.1.2.01.01.003.07.01</t>
  </si>
  <si>
    <t>Vehículos automotores, remolques y semirremolques; y sus partes, piezas y accesorios</t>
  </si>
  <si>
    <t>2.1.2.01.01.003.07.02</t>
  </si>
  <si>
    <t>Carrocerías (incluso cabinas) para vehículos automotores; remolques y semirremolques; y sus partes, piezas y accesorios</t>
  </si>
  <si>
    <t>2.1.2.01.01.003.07.03</t>
  </si>
  <si>
    <t>Buques</t>
  </si>
  <si>
    <t>2.1.2.01.01.003.07.04</t>
  </si>
  <si>
    <t>Embarcaciones para deportes y recreo</t>
  </si>
  <si>
    <t>2.1.2.01.01.003.07.05</t>
  </si>
  <si>
    <t>Locomotoras y material rodante de ferrocarril y tranvía, y sus partes y piezas</t>
  </si>
  <si>
    <t>2.1.2.01.01.003.07.06</t>
  </si>
  <si>
    <t>Aeronaves y naves espaciales, y sus partes y piezas</t>
  </si>
  <si>
    <t>2.1.2.01.01.003.07.07</t>
  </si>
  <si>
    <t>Otro equipo de transporte, y sus partes y piezas</t>
  </si>
  <si>
    <t>2.1.2.01.01.003.07.07.01</t>
  </si>
  <si>
    <t>Motocicletas y sidecares (vehículos laterales a las motocicletas)</t>
  </si>
  <si>
    <t>2.1.2.01.01.003.07.07.02</t>
  </si>
  <si>
    <t>Bicicletas y sillones de ruedas para discapacitados</t>
  </si>
  <si>
    <t>2.1.2.01.01.003.07.07.03</t>
  </si>
  <si>
    <t>Vehículos n.c.p. sin propulsión mecánica</t>
  </si>
  <si>
    <t>2.1.2.01.01.003.07.07.04</t>
  </si>
  <si>
    <t>Partes y piezas para los productos de las clases 4991 y 4992</t>
  </si>
  <si>
    <t>2.1.2.01.01.004</t>
  </si>
  <si>
    <t>Activos fijos no clasificados como maquinaria y equipo</t>
  </si>
  <si>
    <t>2.1.2.01.01.004.01</t>
  </si>
  <si>
    <t>Muebles, instrumentos musicales, artículos de deporte y antigüedades</t>
  </si>
  <si>
    <t>2.1.2.01.01.004.01.01</t>
  </si>
  <si>
    <t>Muebles</t>
  </si>
  <si>
    <t>2.1.2.01.01.004.01.01.01</t>
  </si>
  <si>
    <t>Asientos</t>
  </si>
  <si>
    <t>2.1.2.01.01.004.01.01.02</t>
  </si>
  <si>
    <t>Muebles del tipo utilizado en la oficina</t>
  </si>
  <si>
    <t>2.1.2.01.01.004.01.01.03</t>
  </si>
  <si>
    <t>Muebles de madera, del tipo usado en la cocina</t>
  </si>
  <si>
    <t>2.1.2.01.01.004.01.01.04</t>
  </si>
  <si>
    <t>Otros muebles N.C.P.</t>
  </si>
  <si>
    <t>2.1.2.01.01.004.01.01.05</t>
  </si>
  <si>
    <t>Somieres, colchones con muebles, rellenos o guarnecidos interiormente con cualquier material, de caucho o plásticos celulares, recubiertos o no</t>
  </si>
  <si>
    <t>2.1.2.01.01.004.01.01.06</t>
  </si>
  <si>
    <t>Partes y piezas de muebles</t>
  </si>
  <si>
    <t>2.1.2.01.01.004.01.02</t>
  </si>
  <si>
    <t>Instrumentos musicales</t>
  </si>
  <si>
    <t>2.1.2.01.01.004.01.03</t>
  </si>
  <si>
    <t>Artículos de deporte</t>
  </si>
  <si>
    <t>2.1.2.01.01.004.01.04</t>
  </si>
  <si>
    <t>Antigüedades u otros objetos de arte</t>
  </si>
  <si>
    <t>2.1.2.01.01.005</t>
  </si>
  <si>
    <t>Otros activos fijos</t>
  </si>
  <si>
    <t>2.1.2.01.01.005.01</t>
  </si>
  <si>
    <t>Recursos biológicos cultivados</t>
  </si>
  <si>
    <t>2.1.2.01.01.005.01.01</t>
  </si>
  <si>
    <t xml:space="preserve">Recursos animales que generan productos en forma repetida  </t>
  </si>
  <si>
    <t>2.1.2.01.01.005.01.01.01</t>
  </si>
  <si>
    <t>Animales de cría</t>
  </si>
  <si>
    <t>2.1.2.01.01.005.01.01.02</t>
  </si>
  <si>
    <t>Ganado lechero</t>
  </si>
  <si>
    <t>2.1.2.01.01.005.01.01.03</t>
  </si>
  <si>
    <t>Animales de tiro</t>
  </si>
  <si>
    <t>2.1.2.01.01.005.01.01.04</t>
  </si>
  <si>
    <t>Animales utilizados para la producción de lana</t>
  </si>
  <si>
    <t>2.1.2.01.01.005.01.01.05</t>
  </si>
  <si>
    <t>Animales empleados para el transporte</t>
  </si>
  <si>
    <t>2.1.2.01.01.005.01.01.06</t>
  </si>
  <si>
    <t>Animales empleados para las carreras</t>
  </si>
  <si>
    <t>2.1.2.01.01.005.01.01.07</t>
  </si>
  <si>
    <t>Animales empleados para el esparcimiento</t>
  </si>
  <si>
    <t>2.1.2.01.01.005.01.01.08</t>
  </si>
  <si>
    <t>Otros animales que generan productos en forma repetida</t>
  </si>
  <si>
    <t>2.1.2.01.01.005.01.02</t>
  </si>
  <si>
    <t xml:space="preserve">Árboles, cultivos y plantas que generan productos en forma repetida </t>
  </si>
  <si>
    <t>2.1.2.01.01.005.01.02.01</t>
  </si>
  <si>
    <t>Árboles frutales</t>
  </si>
  <si>
    <t>2.1.2.01.01.005.01.02.02</t>
  </si>
  <si>
    <t>Árboles cultivados por sus nueces</t>
  </si>
  <si>
    <t>2.1.2.01.01.005.01.02.03</t>
  </si>
  <si>
    <t>Árboles cultivados por su savia</t>
  </si>
  <si>
    <t>2.1.2.01.01.005.01.02.04</t>
  </si>
  <si>
    <t>Árboles cultivados por su resina</t>
  </si>
  <si>
    <t>2.1.2.01.01.005.01.02.05</t>
  </si>
  <si>
    <t>Árboles cultivados por su corteza u hojas</t>
  </si>
  <si>
    <t>2.1.2.01.01.005.01.02.06</t>
  </si>
  <si>
    <t>Otros árboles, cultivos y plantas que generan productos en forma repetida</t>
  </si>
  <si>
    <t>2.1.2.01.01.005.02</t>
  </si>
  <si>
    <t>Productos de la propiedad intelectual</t>
  </si>
  <si>
    <t>2.1.2.01.01.005.02.01</t>
  </si>
  <si>
    <t>Investigación y desarrollo</t>
  </si>
  <si>
    <t>2.1.2.01.01.005.02.02</t>
  </si>
  <si>
    <t>Explotación y evaluación minera</t>
  </si>
  <si>
    <t>2.1.2.01.01.005.02.02.01</t>
  </si>
  <si>
    <t>Costos de las perforaciones de prueba y sondeo realizadas</t>
  </si>
  <si>
    <t>2.1.2.01.01.005.02.02.02</t>
  </si>
  <si>
    <t>Costos de precalificación</t>
  </si>
  <si>
    <t>2.1.2.01.01.005.02.02.03</t>
  </si>
  <si>
    <t>Obtención de licencias, adquisición y avalúos</t>
  </si>
  <si>
    <t>2.1.2.01.01.005.02.02.04</t>
  </si>
  <si>
    <t>Costos de transporte</t>
  </si>
  <si>
    <t>2.1.2.01.01.005.02.02.05</t>
  </si>
  <si>
    <t>Otros costos de evaluación y explotación minera</t>
  </si>
  <si>
    <t>2.1.2.01.01.005.02.03</t>
  </si>
  <si>
    <t>Programas de informática y bases de datos</t>
  </si>
  <si>
    <t>2.1.2.01.01.005.02.03.01</t>
  </si>
  <si>
    <t>Programas de informática</t>
  </si>
  <si>
    <t>2.1.2.01.01.005.02.03.01.01</t>
  </si>
  <si>
    <t>Paquetes de software</t>
  </si>
  <si>
    <t>2.1.2.01.01.005.02.03.01.02</t>
  </si>
  <si>
    <t>Gastos de desarrollo</t>
  </si>
  <si>
    <t>2.1.2.01.01.005.02.03.02</t>
  </si>
  <si>
    <t>Bases de datos</t>
  </si>
  <si>
    <t>2.1.2.01.01.005.02.04</t>
  </si>
  <si>
    <t>Originales de entretenimiento, literatura y arte</t>
  </si>
  <si>
    <t>2.1.2.01.01.005.02.05</t>
  </si>
  <si>
    <t>Otros productos de propiedad intelectual</t>
  </si>
  <si>
    <t>2.1.2.01.02</t>
  </si>
  <si>
    <t>Objetos de valor</t>
  </si>
  <si>
    <t>2.1.2.01.02.001</t>
  </si>
  <si>
    <t>Joyas y artículos conexos</t>
  </si>
  <si>
    <t>2.1.2.01.02.002</t>
  </si>
  <si>
    <t>2.1.2.01.02.003</t>
  </si>
  <si>
    <t>Otros objetos valiosos</t>
  </si>
  <si>
    <t>2.1.2.01.03</t>
  </si>
  <si>
    <t>Activos no producidos</t>
  </si>
  <si>
    <t>2.1.2.01.03.001</t>
  </si>
  <si>
    <t>Tierras y terrenos</t>
  </si>
  <si>
    <t>2.1.2.01.03.002</t>
  </si>
  <si>
    <t>Recursos biológicos no cultivados</t>
  </si>
  <si>
    <t>2.1.2.02</t>
  </si>
  <si>
    <t>Adquisiciones diferentes de activos</t>
  </si>
  <si>
    <t>2.1.2.02.01</t>
  </si>
  <si>
    <t>Materiales y suministros</t>
  </si>
  <si>
    <t>2.1.2.02.01.000</t>
  </si>
  <si>
    <t>Agricultura, silvicultura y productos de la pesca</t>
  </si>
  <si>
    <t>2.1.2.02.01.001</t>
  </si>
  <si>
    <t>Minerales; electricidad, gas y agua</t>
  </si>
  <si>
    <t>2.1.2.02.01.002</t>
  </si>
  <si>
    <t>Productos alimenticios, bebidas y tabaco; textiles, prendas de vestir y productos de cuero</t>
  </si>
  <si>
    <t>2.1.2.02.01.003</t>
  </si>
  <si>
    <t>Otros bienes transportables (excepto productos metálicos, maquinaria y equipo)</t>
  </si>
  <si>
    <t>2.1.2.02.01.004</t>
  </si>
  <si>
    <t>Productos metálicos y paquetes de software</t>
  </si>
  <si>
    <t>2.1.2.02.02</t>
  </si>
  <si>
    <t>Adquisición de servicios</t>
  </si>
  <si>
    <t>2.1.2.02.02.005</t>
  </si>
  <si>
    <t>Servicios de la construcción</t>
  </si>
  <si>
    <t>2.1.2.02.02.006</t>
  </si>
  <si>
    <t>Servicios de alojamiento; servicios de suministro de comidas y bebidas; servicios de transporte; y servicios de distribución de electricidad, gas y agua</t>
  </si>
  <si>
    <t>2.1.2.02.02.007</t>
  </si>
  <si>
    <t>Servicios financieros y servicios conexos, servicios inmobiliarios y servicios de leasing</t>
  </si>
  <si>
    <t>2.1.2.02.02.008</t>
  </si>
  <si>
    <t xml:space="preserve">Servicios prestados a las empresas y servicios de producción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</si>
</sst>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00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1" fontId="6" fillId="8" borderId="0" applyFill="0">
      <alignment horizontal="center" vertical="center"/>
    </xf>
    <xf numFmtId="0" fontId="7" fillId="0" borderId="0"/>
  </cellStyleXfs>
  <cellXfs count="42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5" fillId="2" borderId="2" xfId="2" applyFont="1" applyFill="1" applyBorder="1" applyAlignment="1">
      <alignment horizontal="center" vertical="center" wrapText="1"/>
    </xf>
    <xf numFmtId="165" fontId="5" fillId="2" borderId="2" xfId="2" applyNumberFormat="1" applyFont="1" applyFill="1" applyBorder="1" applyAlignment="1">
      <alignment horizontal="center" vertical="center" wrapText="1"/>
    </xf>
    <xf numFmtId="166" fontId="5" fillId="2" borderId="2" xfId="3" applyNumberFormat="1" applyFont="1" applyFill="1" applyBorder="1" applyAlignment="1">
      <alignment horizontal="center" vertical="center" wrapText="1"/>
    </xf>
    <xf numFmtId="0" fontId="5" fillId="3" borderId="2" xfId="1" applyFont="1" applyFill="1" applyBorder="1"/>
    <xf numFmtId="165" fontId="5" fillId="3" borderId="2" xfId="2" applyNumberFormat="1" applyFont="1" applyFill="1" applyBorder="1" applyAlignment="1">
      <alignment horizontal="left" vertical="center"/>
    </xf>
    <xf numFmtId="166" fontId="5" fillId="3" borderId="2" xfId="3" applyNumberFormat="1" applyFont="1" applyFill="1" applyBorder="1" applyAlignment="1">
      <alignment horizontal="left" vertical="center"/>
    </xf>
    <xf numFmtId="0" fontId="5" fillId="4" borderId="2" xfId="1" applyFont="1" applyFill="1" applyBorder="1"/>
    <xf numFmtId="165" fontId="5" fillId="4" borderId="2" xfId="2" applyNumberFormat="1" applyFont="1" applyFill="1" applyBorder="1" applyAlignment="1">
      <alignment horizontal="left" vertical="center"/>
    </xf>
    <xf numFmtId="166" fontId="5" fillId="4" borderId="2" xfId="3" applyNumberFormat="1" applyFont="1" applyFill="1" applyBorder="1"/>
    <xf numFmtId="0" fontId="5" fillId="5" borderId="2" xfId="1" applyFont="1" applyFill="1" applyBorder="1"/>
    <xf numFmtId="0" fontId="5" fillId="5" borderId="2" xfId="1" applyFont="1" applyFill="1" applyBorder="1" applyAlignment="1">
      <alignment horizontal="left" vertical="center" readingOrder="1"/>
    </xf>
    <xf numFmtId="166" fontId="5" fillId="5" borderId="2" xfId="3" applyNumberFormat="1" applyFont="1" applyFill="1" applyBorder="1"/>
    <xf numFmtId="0" fontId="5" fillId="6" borderId="2" xfId="1" applyFont="1" applyFill="1" applyBorder="1"/>
    <xf numFmtId="0" fontId="5" fillId="6" borderId="2" xfId="1" applyFont="1" applyFill="1" applyBorder="1" applyAlignment="1">
      <alignment horizontal="left" vertical="center"/>
    </xf>
    <xf numFmtId="166" fontId="5" fillId="6" borderId="2" xfId="3" applyNumberFormat="1" applyFont="1" applyFill="1" applyBorder="1"/>
    <xf numFmtId="0" fontId="5" fillId="7" borderId="2" xfId="1" applyFont="1" applyFill="1" applyBorder="1"/>
    <xf numFmtId="0" fontId="5" fillId="7" borderId="2" xfId="1" applyFont="1" applyFill="1" applyBorder="1" applyAlignment="1">
      <alignment horizontal="left" vertical="center"/>
    </xf>
    <xf numFmtId="166" fontId="5" fillId="7" borderId="2" xfId="3" applyNumberFormat="1" applyFont="1" applyFill="1" applyBorder="1" applyAlignment="1">
      <alignment horizontal="left" vertical="center"/>
    </xf>
    <xf numFmtId="0" fontId="5" fillId="8" borderId="2" xfId="1" applyFont="1" applyFill="1" applyBorder="1"/>
    <xf numFmtId="0" fontId="5" fillId="8" borderId="2" xfId="1" applyFont="1" applyFill="1" applyBorder="1" applyAlignment="1">
      <alignment horizontal="left" vertical="center"/>
    </xf>
    <xf numFmtId="166" fontId="5" fillId="0" borderId="2" xfId="3" applyNumberFormat="1" applyFont="1" applyBorder="1"/>
    <xf numFmtId="0" fontId="6" fillId="8" borderId="2" xfId="1" applyFont="1" applyFill="1" applyBorder="1"/>
    <xf numFmtId="0" fontId="6" fillId="8" borderId="2" xfId="1" applyFont="1" applyFill="1" applyBorder="1" applyAlignment="1">
      <alignment horizontal="left" vertical="center"/>
    </xf>
    <xf numFmtId="166" fontId="6" fillId="0" borderId="2" xfId="3" applyNumberFormat="1" applyFont="1" applyBorder="1"/>
    <xf numFmtId="0" fontId="6" fillId="9" borderId="2" xfId="1" applyFont="1" applyFill="1" applyBorder="1" applyAlignment="1">
      <alignment horizontal="left" vertical="center"/>
    </xf>
    <xf numFmtId="0" fontId="7" fillId="8" borderId="2" xfId="1" applyFont="1" applyFill="1" applyBorder="1" applyAlignment="1">
      <alignment vertical="center"/>
    </xf>
    <xf numFmtId="0" fontId="7" fillId="9" borderId="2" xfId="1" applyFont="1" applyFill="1" applyBorder="1" applyAlignment="1">
      <alignment horizontal="left" vertical="center"/>
    </xf>
    <xf numFmtId="0" fontId="7" fillId="8" borderId="2" xfId="1" applyFont="1" applyFill="1" applyBorder="1" applyAlignment="1">
      <alignment horizontal="left" vertical="center"/>
    </xf>
    <xf numFmtId="0" fontId="5" fillId="10" borderId="2" xfId="1" applyFont="1" applyFill="1" applyBorder="1"/>
    <xf numFmtId="0" fontId="5" fillId="10" borderId="2" xfId="1" applyFont="1" applyFill="1" applyBorder="1" applyAlignment="1">
      <alignment horizontal="left" vertical="center"/>
    </xf>
    <xf numFmtId="166" fontId="5" fillId="10" borderId="2" xfId="3" applyNumberFormat="1" applyFont="1" applyFill="1" applyBorder="1" applyAlignment="1">
      <alignment horizontal="left" vertical="center"/>
    </xf>
    <xf numFmtId="0" fontId="5" fillId="8" borderId="2" xfId="1" applyFont="1" applyFill="1" applyBorder="1" applyAlignment="1">
      <alignment horizontal="left"/>
    </xf>
    <xf numFmtId="0" fontId="6" fillId="8" borderId="2" xfId="1" applyFont="1" applyFill="1" applyBorder="1" applyAlignment="1">
      <alignment horizontal="left"/>
    </xf>
    <xf numFmtId="1" fontId="5" fillId="8" borderId="2" xfId="4" applyFont="1" applyFill="1" applyBorder="1" applyAlignment="1">
      <alignment horizontal="left" vertical="center"/>
    </xf>
    <xf numFmtId="0" fontId="5" fillId="8" borderId="2" xfId="5" applyFont="1" applyFill="1" applyBorder="1" applyAlignment="1" applyProtection="1">
      <alignment horizontal="left" vertical="center"/>
      <protection hidden="1"/>
    </xf>
    <xf numFmtId="0" fontId="6" fillId="8" borderId="2" xfId="5" applyFont="1" applyFill="1" applyBorder="1" applyAlignment="1" applyProtection="1">
      <alignment horizontal="left" vertical="center"/>
      <protection hidden="1"/>
    </xf>
    <xf numFmtId="1" fontId="6" fillId="8" borderId="2" xfId="4" applyFill="1" applyBorder="1" applyAlignment="1">
      <alignment horizontal="left" vertical="center"/>
    </xf>
    <xf numFmtId="1" fontId="6" fillId="0" borderId="2" xfId="4" applyFill="1" applyBorder="1" applyAlignment="1">
      <alignment horizontal="left" vertical="center"/>
    </xf>
  </cellXfs>
  <cellStyles count="6">
    <cellStyle name="Millares 2" xfId="3" xr:uid="{DB5DD1A0-87CC-40C3-8E5E-8D423D1A9F7A}"/>
    <cellStyle name="Nivel 7" xfId="4" xr:uid="{DFD39874-BBBC-46BB-A55A-790F604F638C}"/>
    <cellStyle name="Normal" xfId="0" builtinId="0"/>
    <cellStyle name="Normal 2" xfId="2" xr:uid="{21B05905-E8B4-41B6-A099-616F0D3244E8}"/>
    <cellStyle name="Normal 2 2" xfId="1" xr:uid="{E53F60BB-0683-435A-94AA-C8B2C7C65640}"/>
    <cellStyle name="Normal 4" xfId="5" xr:uid="{8B0AA5C6-42B1-40FD-AE69-BD32F83B5EA2}"/>
  </cellStyles>
  <dxfs count="6">
    <dxf>
      <numFmt numFmtId="164" formatCode="&quot;0&quot;0"/>
    </dxf>
    <dxf>
      <numFmt numFmtId="164" formatCode="&quot;0&quot;0"/>
    </dxf>
    <dxf>
      <numFmt numFmtId="164" formatCode="&quot;0&quot;0"/>
    </dxf>
    <dxf>
      <numFmt numFmtId="164" formatCode="&quot;0&quot;0"/>
    </dxf>
    <dxf>
      <numFmt numFmtId="164" formatCode="&quot;0&quot;0"/>
    </dxf>
    <dxf>
      <numFmt numFmtId="164" formatCode="&quot;0&quot;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e9e141ced56a2af/Escritorio/INSABANA/CONTABILIDAD/PRESUPUESTO/PRESUPUESTOS%20INSABA/PRESUPUESTO%20EN%20ESTUDIO%20PARA%20AN&#771;O%202024%20ED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ADMINISTRACION"/>
      <sheetName val="PRESUPUESTO NOMINA AJUSTADO"/>
      <sheetName val="NOMINA AJUSTADA A LA NORMA"/>
      <sheetName val="PRESTACION SERVICIOS"/>
      <sheetName val="PRESUPUESTOS GASTOS"/>
      <sheetName val="PRESUPUESTO INGRESO"/>
      <sheetName val="PRESUPUESTO 2024"/>
      <sheetName val="PRESUPUESTO DE INGRESOS"/>
      <sheetName val="PRESUPUESTO DE GASTOS"/>
    </sheetNames>
    <sheetDataSet>
      <sheetData sheetId="0" refreshError="1"/>
      <sheetData sheetId="1" refreshError="1">
        <row r="17">
          <cell r="D17">
            <v>91873188</v>
          </cell>
        </row>
        <row r="34">
          <cell r="D34">
            <v>3828049.5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76070-11A2-4BF3-A0ED-C481571DC927}">
  <sheetPr filterMode="1"/>
  <dimension ref="A1:C214"/>
  <sheetViews>
    <sheetView tabSelected="1" zoomScale="70" zoomScaleNormal="70" workbookViewId="0"/>
  </sheetViews>
  <sheetFormatPr baseColWidth="10" defaultRowHeight="14.5" x14ac:dyDescent="0.35"/>
  <cols>
    <col min="2" max="2" width="87.6328125" customWidth="1"/>
  </cols>
  <sheetData>
    <row r="1" spans="1:3" x14ac:dyDescent="0.35">
      <c r="A1" s="1"/>
      <c r="B1" s="1"/>
      <c r="C1" s="1"/>
    </row>
    <row r="2" spans="1:3" ht="21" x14ac:dyDescent="0.5">
      <c r="A2" s="1"/>
      <c r="B2" s="2" t="s">
        <v>0</v>
      </c>
      <c r="C2" s="2"/>
    </row>
    <row r="4" spans="1:3" ht="15.5" x14ac:dyDescent="0.35">
      <c r="A4" s="3" t="s">
        <v>1</v>
      </c>
      <c r="B4" s="3"/>
      <c r="C4" s="3"/>
    </row>
    <row r="5" spans="1:3" x14ac:dyDescent="0.35">
      <c r="A5" s="4" t="s">
        <v>2</v>
      </c>
      <c r="B5" s="5" t="s">
        <v>3</v>
      </c>
      <c r="C5" s="6" t="s">
        <v>4</v>
      </c>
    </row>
    <row r="6" spans="1:3" x14ac:dyDescent="0.35">
      <c r="A6" s="4"/>
      <c r="B6" s="5"/>
      <c r="C6" s="6"/>
    </row>
    <row r="7" spans="1:3" x14ac:dyDescent="0.35">
      <c r="A7" s="7" t="s">
        <v>5</v>
      </c>
      <c r="B7" s="8" t="s">
        <v>6</v>
      </c>
      <c r="C7" s="9">
        <f>+C8</f>
        <v>427274575.01499999</v>
      </c>
    </row>
    <row r="8" spans="1:3" x14ac:dyDescent="0.35">
      <c r="A8" s="10" t="s">
        <v>7</v>
      </c>
      <c r="B8" s="11" t="s">
        <v>8</v>
      </c>
      <c r="C8" s="12">
        <f>+C9+C53</f>
        <v>427274575.01499999</v>
      </c>
    </row>
    <row r="9" spans="1:3" x14ac:dyDescent="0.35">
      <c r="A9" s="13" t="s">
        <v>9</v>
      </c>
      <c r="B9" s="14" t="s">
        <v>10</v>
      </c>
      <c r="C9" s="15">
        <f>+C10</f>
        <v>141474575.01499999</v>
      </c>
    </row>
    <row r="10" spans="1:3" x14ac:dyDescent="0.35">
      <c r="A10" s="16" t="s">
        <v>11</v>
      </c>
      <c r="B10" s="17" t="s">
        <v>12</v>
      </c>
      <c r="C10" s="18">
        <f>+C11+C27+C41</f>
        <v>141474575.01499999</v>
      </c>
    </row>
    <row r="11" spans="1:3" x14ac:dyDescent="0.35">
      <c r="A11" s="19" t="s">
        <v>13</v>
      </c>
      <c r="B11" s="20" t="s">
        <v>14</v>
      </c>
      <c r="C11" s="21">
        <f>+C12</f>
        <v>99414445.515000001</v>
      </c>
    </row>
    <row r="12" spans="1:3" x14ac:dyDescent="0.35">
      <c r="A12" s="22" t="s">
        <v>15</v>
      </c>
      <c r="B12" s="23" t="s">
        <v>16</v>
      </c>
      <c r="C12" s="24">
        <f>SUM(C13:C20)</f>
        <v>99414445.515000001</v>
      </c>
    </row>
    <row r="13" spans="1:3" x14ac:dyDescent="0.35">
      <c r="A13" s="25" t="s">
        <v>17</v>
      </c>
      <c r="B13" s="26" t="s">
        <v>18</v>
      </c>
      <c r="C13" s="27">
        <f>(7656099*12)*106%</f>
        <v>97385579.280000001</v>
      </c>
    </row>
    <row r="14" spans="1:3" hidden="1" x14ac:dyDescent="0.35">
      <c r="A14" s="25" t="s">
        <v>19</v>
      </c>
      <c r="B14" s="26" t="s">
        <v>20</v>
      </c>
      <c r="C14" s="27"/>
    </row>
    <row r="15" spans="1:3" hidden="1" x14ac:dyDescent="0.35">
      <c r="A15" s="25" t="s">
        <v>21</v>
      </c>
      <c r="B15" s="26" t="s">
        <v>22</v>
      </c>
      <c r="C15" s="27"/>
    </row>
    <row r="16" spans="1:3" hidden="1" x14ac:dyDescent="0.35">
      <c r="A16" s="25" t="s">
        <v>23</v>
      </c>
      <c r="B16" s="26" t="s">
        <v>24</v>
      </c>
      <c r="C16" s="27"/>
    </row>
    <row r="17" spans="1:3" hidden="1" x14ac:dyDescent="0.35">
      <c r="A17" s="25" t="s">
        <v>25</v>
      </c>
      <c r="B17" s="26" t="s">
        <v>26</v>
      </c>
      <c r="C17" s="27"/>
    </row>
    <row r="18" spans="1:3" x14ac:dyDescent="0.35">
      <c r="A18" s="25" t="s">
        <v>27</v>
      </c>
      <c r="B18" s="26" t="s">
        <v>28</v>
      </c>
      <c r="C18" s="27">
        <f>(7656099*25%)*106%</f>
        <v>2028866.2350000001</v>
      </c>
    </row>
    <row r="19" spans="1:3" hidden="1" x14ac:dyDescent="0.35">
      <c r="A19" s="25" t="s">
        <v>29</v>
      </c>
      <c r="B19" s="26" t="s">
        <v>30</v>
      </c>
      <c r="C19" s="27"/>
    </row>
    <row r="20" spans="1:3" hidden="1" x14ac:dyDescent="0.35">
      <c r="A20" s="22" t="s">
        <v>31</v>
      </c>
      <c r="B20" s="23" t="s">
        <v>32</v>
      </c>
      <c r="C20" s="24">
        <f>+C21+C22</f>
        <v>0</v>
      </c>
    </row>
    <row r="21" spans="1:3" hidden="1" x14ac:dyDescent="0.35">
      <c r="A21" s="25" t="s">
        <v>33</v>
      </c>
      <c r="B21" s="26" t="s">
        <v>34</v>
      </c>
      <c r="C21" s="27">
        <f>+(E13/2)*106%</f>
        <v>0</v>
      </c>
    </row>
    <row r="22" spans="1:3" hidden="1" x14ac:dyDescent="0.35">
      <c r="A22" s="25" t="s">
        <v>35</v>
      </c>
      <c r="B22" s="26" t="s">
        <v>36</v>
      </c>
      <c r="C22" s="27">
        <f>+C21</f>
        <v>0</v>
      </c>
    </row>
    <row r="23" spans="1:3" hidden="1" x14ac:dyDescent="0.35">
      <c r="A23" s="25" t="s">
        <v>37</v>
      </c>
      <c r="B23" s="26" t="s">
        <v>38</v>
      </c>
      <c r="C23" s="27"/>
    </row>
    <row r="24" spans="1:3" hidden="1" x14ac:dyDescent="0.35">
      <c r="A24" s="25" t="s">
        <v>39</v>
      </c>
      <c r="B24" s="26" t="s">
        <v>40</v>
      </c>
      <c r="C24" s="27"/>
    </row>
    <row r="25" spans="1:3" hidden="1" x14ac:dyDescent="0.35">
      <c r="A25" s="22" t="s">
        <v>41</v>
      </c>
      <c r="B25" s="23" t="s">
        <v>42</v>
      </c>
      <c r="C25" s="27"/>
    </row>
    <row r="26" spans="1:3" hidden="1" x14ac:dyDescent="0.35">
      <c r="A26" s="25" t="s">
        <v>43</v>
      </c>
      <c r="B26" s="26" t="s">
        <v>44</v>
      </c>
      <c r="C26" s="27"/>
    </row>
    <row r="27" spans="1:3" x14ac:dyDescent="0.35">
      <c r="A27" s="19" t="s">
        <v>45</v>
      </c>
      <c r="B27" s="20" t="s">
        <v>46</v>
      </c>
      <c r="C27" s="21">
        <f>SUM(C28:C40)</f>
        <v>42060129.5</v>
      </c>
    </row>
    <row r="28" spans="1:3" x14ac:dyDescent="0.35">
      <c r="A28" s="25" t="s">
        <v>47</v>
      </c>
      <c r="B28" s="28" t="s">
        <v>48</v>
      </c>
      <c r="C28" s="27">
        <f>11050000*106%</f>
        <v>11713000</v>
      </c>
    </row>
    <row r="29" spans="1:3" x14ac:dyDescent="0.35">
      <c r="A29" s="25" t="s">
        <v>49</v>
      </c>
      <c r="B29" s="28" t="s">
        <v>50</v>
      </c>
      <c r="C29" s="27">
        <f>7800000*106%</f>
        <v>8268000</v>
      </c>
    </row>
    <row r="30" spans="1:3" x14ac:dyDescent="0.35">
      <c r="A30" s="25" t="s">
        <v>51</v>
      </c>
      <c r="B30" s="28" t="s">
        <v>52</v>
      </c>
      <c r="C30" s="27">
        <f>8500000*106%</f>
        <v>9010000</v>
      </c>
    </row>
    <row r="31" spans="1:3" x14ac:dyDescent="0.35">
      <c r="A31" s="25" t="s">
        <v>53</v>
      </c>
      <c r="B31" s="28" t="s">
        <v>54</v>
      </c>
      <c r="C31" s="27">
        <f>3650000*106%</f>
        <v>3869000</v>
      </c>
    </row>
    <row r="32" spans="1:3" x14ac:dyDescent="0.35">
      <c r="A32" s="25" t="s">
        <v>55</v>
      </c>
      <c r="B32" s="28" t="s">
        <v>56</v>
      </c>
      <c r="C32" s="27">
        <f>480000*106%</f>
        <v>508800</v>
      </c>
    </row>
    <row r="33" spans="1:3" x14ac:dyDescent="0.35">
      <c r="A33" s="29" t="s">
        <v>57</v>
      </c>
      <c r="B33" s="30" t="s">
        <v>58</v>
      </c>
      <c r="C33" s="27">
        <f>2750000*106%</f>
        <v>2915000</v>
      </c>
    </row>
    <row r="34" spans="1:3" x14ac:dyDescent="0.35">
      <c r="A34" s="29" t="s">
        <v>59</v>
      </c>
      <c r="B34" s="30" t="s">
        <v>60</v>
      </c>
      <c r="C34" s="27">
        <f>460000*106%</f>
        <v>487600</v>
      </c>
    </row>
    <row r="35" spans="1:3" x14ac:dyDescent="0.35">
      <c r="A35" s="29" t="s">
        <v>61</v>
      </c>
      <c r="B35" s="31" t="s">
        <v>62</v>
      </c>
      <c r="C35" s="27">
        <f>460000*106%</f>
        <v>487600</v>
      </c>
    </row>
    <row r="36" spans="1:3" x14ac:dyDescent="0.35">
      <c r="A36" s="29" t="s">
        <v>63</v>
      </c>
      <c r="B36" s="31" t="s">
        <v>64</v>
      </c>
      <c r="C36" s="27">
        <f>918000*106%</f>
        <v>973080</v>
      </c>
    </row>
    <row r="37" spans="1:3" x14ac:dyDescent="0.35">
      <c r="A37" s="25" t="s">
        <v>65</v>
      </c>
      <c r="B37" s="28" t="s">
        <v>66</v>
      </c>
      <c r="C37" s="27">
        <f>+'[1]PRESUPUESTO NOMINA AJUSTADO'!D34</f>
        <v>3828049.5</v>
      </c>
    </row>
    <row r="38" spans="1:3" hidden="1" x14ac:dyDescent="0.35">
      <c r="A38" s="25" t="s">
        <v>59</v>
      </c>
      <c r="B38" s="28" t="s">
        <v>60</v>
      </c>
      <c r="C38" s="27">
        <v>0</v>
      </c>
    </row>
    <row r="39" spans="1:3" hidden="1" x14ac:dyDescent="0.35">
      <c r="A39" s="25" t="s">
        <v>61</v>
      </c>
      <c r="B39" s="26" t="s">
        <v>62</v>
      </c>
      <c r="C39" s="27">
        <v>0</v>
      </c>
    </row>
    <row r="40" spans="1:3" hidden="1" x14ac:dyDescent="0.35">
      <c r="A40" s="25" t="s">
        <v>63</v>
      </c>
      <c r="B40" s="26" t="s">
        <v>64</v>
      </c>
      <c r="C40" s="27">
        <v>0</v>
      </c>
    </row>
    <row r="41" spans="1:3" hidden="1" x14ac:dyDescent="0.35">
      <c r="A41" s="19" t="s">
        <v>67</v>
      </c>
      <c r="B41" s="20" t="s">
        <v>68</v>
      </c>
      <c r="C41" s="21">
        <f>+C42</f>
        <v>0</v>
      </c>
    </row>
    <row r="42" spans="1:3" hidden="1" x14ac:dyDescent="0.35">
      <c r="A42" s="22" t="s">
        <v>69</v>
      </c>
      <c r="B42" s="23" t="s">
        <v>32</v>
      </c>
      <c r="C42" s="24">
        <f>+C45</f>
        <v>0</v>
      </c>
    </row>
    <row r="43" spans="1:3" hidden="1" x14ac:dyDescent="0.35">
      <c r="A43" s="25" t="s">
        <v>65</v>
      </c>
      <c r="B43" s="28" t="s">
        <v>66</v>
      </c>
      <c r="C43" s="27"/>
    </row>
    <row r="44" spans="1:3" hidden="1" x14ac:dyDescent="0.35">
      <c r="A44" s="25" t="s">
        <v>70</v>
      </c>
      <c r="B44" s="26" t="s">
        <v>71</v>
      </c>
      <c r="C44" s="27"/>
    </row>
    <row r="45" spans="1:3" hidden="1" x14ac:dyDescent="0.35">
      <c r="A45" s="25" t="s">
        <v>72</v>
      </c>
      <c r="B45" s="26" t="s">
        <v>73</v>
      </c>
      <c r="C45" s="27">
        <v>0</v>
      </c>
    </row>
    <row r="46" spans="1:3" hidden="1" x14ac:dyDescent="0.35">
      <c r="A46" s="25" t="s">
        <v>74</v>
      </c>
      <c r="B46" s="28" t="s">
        <v>75</v>
      </c>
      <c r="C46" s="27"/>
    </row>
    <row r="47" spans="1:3" hidden="1" x14ac:dyDescent="0.35">
      <c r="A47" s="25" t="s">
        <v>76</v>
      </c>
      <c r="B47" s="26" t="s">
        <v>77</v>
      </c>
      <c r="C47" s="27"/>
    </row>
    <row r="48" spans="1:3" hidden="1" x14ac:dyDescent="0.35">
      <c r="A48" s="25" t="s">
        <v>78</v>
      </c>
      <c r="B48" s="26" t="s">
        <v>79</v>
      </c>
      <c r="C48" s="27"/>
    </row>
    <row r="49" spans="1:3" hidden="1" x14ac:dyDescent="0.35">
      <c r="A49" s="25" t="s">
        <v>80</v>
      </c>
      <c r="B49" s="26" t="s">
        <v>81</v>
      </c>
      <c r="C49" s="27"/>
    </row>
    <row r="50" spans="1:3" hidden="1" x14ac:dyDescent="0.35">
      <c r="A50" s="25" t="s">
        <v>82</v>
      </c>
      <c r="B50" s="26" t="s">
        <v>83</v>
      </c>
      <c r="C50" s="27"/>
    </row>
    <row r="51" spans="1:3" hidden="1" x14ac:dyDescent="0.35">
      <c r="A51" s="25" t="s">
        <v>84</v>
      </c>
      <c r="B51" s="26" t="s">
        <v>85</v>
      </c>
      <c r="C51" s="27"/>
    </row>
    <row r="52" spans="1:3" hidden="1" x14ac:dyDescent="0.35">
      <c r="A52" s="25" t="s">
        <v>86</v>
      </c>
      <c r="B52" s="26" t="s">
        <v>87</v>
      </c>
      <c r="C52" s="27"/>
    </row>
    <row r="53" spans="1:3" x14ac:dyDescent="0.35">
      <c r="A53" s="13" t="s">
        <v>88</v>
      </c>
      <c r="B53" s="13" t="s">
        <v>89</v>
      </c>
      <c r="C53" s="15">
        <f>+C54+C203</f>
        <v>285800000</v>
      </c>
    </row>
    <row r="54" spans="1:3" x14ac:dyDescent="0.35">
      <c r="A54" s="32" t="s">
        <v>90</v>
      </c>
      <c r="B54" s="33" t="s">
        <v>91</v>
      </c>
      <c r="C54" s="34">
        <f>+C55</f>
        <v>42000000</v>
      </c>
    </row>
    <row r="55" spans="1:3" x14ac:dyDescent="0.35">
      <c r="A55" s="19" t="s">
        <v>92</v>
      </c>
      <c r="B55" s="20" t="s">
        <v>93</v>
      </c>
      <c r="C55" s="21">
        <f>+C99+C163</f>
        <v>42000000</v>
      </c>
    </row>
    <row r="56" spans="1:3" hidden="1" x14ac:dyDescent="0.35">
      <c r="A56" s="22" t="s">
        <v>94</v>
      </c>
      <c r="B56" s="23" t="s">
        <v>95</v>
      </c>
      <c r="C56" s="27"/>
    </row>
    <row r="57" spans="1:3" hidden="1" x14ac:dyDescent="0.35">
      <c r="A57" s="22" t="s">
        <v>96</v>
      </c>
      <c r="B57" s="23" t="s">
        <v>97</v>
      </c>
      <c r="C57" s="27"/>
    </row>
    <row r="58" spans="1:3" hidden="1" x14ac:dyDescent="0.35">
      <c r="A58" s="25" t="s">
        <v>98</v>
      </c>
      <c r="B58" s="26" t="s">
        <v>99</v>
      </c>
      <c r="C58" s="27"/>
    </row>
    <row r="59" spans="1:3" hidden="1" x14ac:dyDescent="0.35">
      <c r="A59" s="25" t="s">
        <v>100</v>
      </c>
      <c r="B59" s="26" t="s">
        <v>101</v>
      </c>
      <c r="C59" s="27"/>
    </row>
    <row r="60" spans="1:3" hidden="1" x14ac:dyDescent="0.35">
      <c r="A60" s="25" t="s">
        <v>102</v>
      </c>
      <c r="B60" s="26" t="s">
        <v>103</v>
      </c>
      <c r="C60" s="27"/>
    </row>
    <row r="61" spans="1:3" hidden="1" x14ac:dyDescent="0.35">
      <c r="A61" s="25" t="s">
        <v>104</v>
      </c>
      <c r="B61" s="26" t="s">
        <v>105</v>
      </c>
      <c r="C61" s="27"/>
    </row>
    <row r="62" spans="1:3" hidden="1" x14ac:dyDescent="0.35">
      <c r="A62" s="25" t="s">
        <v>106</v>
      </c>
      <c r="B62" s="26" t="s">
        <v>107</v>
      </c>
      <c r="C62" s="27"/>
    </row>
    <row r="63" spans="1:3" hidden="1" x14ac:dyDescent="0.35">
      <c r="A63" s="25" t="s">
        <v>108</v>
      </c>
      <c r="B63" s="26" t="s">
        <v>109</v>
      </c>
      <c r="C63" s="27"/>
    </row>
    <row r="64" spans="1:3" hidden="1" x14ac:dyDescent="0.35">
      <c r="A64" s="25" t="s">
        <v>110</v>
      </c>
      <c r="B64" s="26" t="s">
        <v>111</v>
      </c>
      <c r="C64" s="27"/>
    </row>
    <row r="65" spans="1:3" hidden="1" x14ac:dyDescent="0.35">
      <c r="A65" s="22" t="s">
        <v>112</v>
      </c>
      <c r="B65" s="23" t="s">
        <v>113</v>
      </c>
      <c r="C65" s="27"/>
    </row>
    <row r="66" spans="1:3" hidden="1" x14ac:dyDescent="0.35">
      <c r="A66" s="25" t="s">
        <v>114</v>
      </c>
      <c r="B66" s="26" t="s">
        <v>115</v>
      </c>
      <c r="C66" s="27"/>
    </row>
    <row r="67" spans="1:3" hidden="1" x14ac:dyDescent="0.35">
      <c r="A67" s="25" t="s">
        <v>116</v>
      </c>
      <c r="B67" s="26" t="s">
        <v>117</v>
      </c>
      <c r="C67" s="27"/>
    </row>
    <row r="68" spans="1:3" hidden="1" x14ac:dyDescent="0.35">
      <c r="A68" s="25" t="s">
        <v>118</v>
      </c>
      <c r="B68" s="26" t="s">
        <v>119</v>
      </c>
      <c r="C68" s="27"/>
    </row>
    <row r="69" spans="1:3" hidden="1" x14ac:dyDescent="0.35">
      <c r="A69" s="25" t="s">
        <v>120</v>
      </c>
      <c r="B69" s="26" t="s">
        <v>121</v>
      </c>
      <c r="C69" s="27"/>
    </row>
    <row r="70" spans="1:3" hidden="1" x14ac:dyDescent="0.35">
      <c r="A70" s="25" t="s">
        <v>122</v>
      </c>
      <c r="B70" s="26" t="s">
        <v>123</v>
      </c>
      <c r="C70" s="27"/>
    </row>
    <row r="71" spans="1:3" hidden="1" x14ac:dyDescent="0.35">
      <c r="A71" s="25" t="s">
        <v>124</v>
      </c>
      <c r="B71" s="26" t="s">
        <v>125</v>
      </c>
      <c r="C71" s="27"/>
    </row>
    <row r="72" spans="1:3" hidden="1" x14ac:dyDescent="0.35">
      <c r="A72" s="25" t="s">
        <v>126</v>
      </c>
      <c r="B72" s="26" t="s">
        <v>127</v>
      </c>
      <c r="C72" s="27"/>
    </row>
    <row r="73" spans="1:3" hidden="1" x14ac:dyDescent="0.35">
      <c r="A73" s="25" t="s">
        <v>128</v>
      </c>
      <c r="B73" s="26" t="s">
        <v>129</v>
      </c>
      <c r="C73" s="27"/>
    </row>
    <row r="74" spans="1:3" hidden="1" x14ac:dyDescent="0.35">
      <c r="A74" s="25" t="s">
        <v>130</v>
      </c>
      <c r="B74" s="26" t="s">
        <v>131</v>
      </c>
      <c r="C74" s="27"/>
    </row>
    <row r="75" spans="1:3" hidden="1" x14ac:dyDescent="0.35">
      <c r="A75" s="25" t="s">
        <v>132</v>
      </c>
      <c r="B75" s="26" t="s">
        <v>133</v>
      </c>
      <c r="C75" s="27"/>
    </row>
    <row r="76" spans="1:3" hidden="1" x14ac:dyDescent="0.35">
      <c r="A76" s="25" t="s">
        <v>134</v>
      </c>
      <c r="B76" s="26" t="s">
        <v>135</v>
      </c>
      <c r="C76" s="27"/>
    </row>
    <row r="77" spans="1:3" hidden="1" x14ac:dyDescent="0.35">
      <c r="A77" s="25" t="s">
        <v>136</v>
      </c>
      <c r="B77" s="26" t="s">
        <v>137</v>
      </c>
      <c r="C77" s="27"/>
    </row>
    <row r="78" spans="1:3" hidden="1" x14ac:dyDescent="0.35">
      <c r="A78" s="22" t="s">
        <v>138</v>
      </c>
      <c r="B78" s="23" t="s">
        <v>139</v>
      </c>
      <c r="C78" s="27"/>
    </row>
    <row r="79" spans="1:3" hidden="1" x14ac:dyDescent="0.35">
      <c r="A79" s="25" t="s">
        <v>140</v>
      </c>
      <c r="B79" s="28" t="s">
        <v>141</v>
      </c>
      <c r="C79" s="27"/>
    </row>
    <row r="80" spans="1:3" hidden="1" x14ac:dyDescent="0.35">
      <c r="A80" s="25" t="s">
        <v>142</v>
      </c>
      <c r="B80" s="26" t="s">
        <v>143</v>
      </c>
      <c r="C80" s="27"/>
    </row>
    <row r="81" spans="1:3" hidden="1" x14ac:dyDescent="0.35">
      <c r="A81" s="25" t="s">
        <v>144</v>
      </c>
      <c r="B81" s="26" t="s">
        <v>145</v>
      </c>
      <c r="C81" s="27"/>
    </row>
    <row r="82" spans="1:3" hidden="1" x14ac:dyDescent="0.35">
      <c r="A82" s="25" t="s">
        <v>146</v>
      </c>
      <c r="B82" s="26" t="s">
        <v>147</v>
      </c>
      <c r="C82" s="27"/>
    </row>
    <row r="83" spans="1:3" hidden="1" x14ac:dyDescent="0.35">
      <c r="A83" s="25" t="s">
        <v>148</v>
      </c>
      <c r="B83" s="26" t="s">
        <v>149</v>
      </c>
      <c r="C83" s="27"/>
    </row>
    <row r="84" spans="1:3" hidden="1" x14ac:dyDescent="0.35">
      <c r="A84" s="25" t="s">
        <v>150</v>
      </c>
      <c r="B84" s="26" t="s">
        <v>151</v>
      </c>
      <c r="C84" s="27"/>
    </row>
    <row r="85" spans="1:3" hidden="1" x14ac:dyDescent="0.35">
      <c r="A85" s="25" t="s">
        <v>152</v>
      </c>
      <c r="B85" s="26" t="s">
        <v>153</v>
      </c>
      <c r="C85" s="27"/>
    </row>
    <row r="86" spans="1:3" hidden="1" x14ac:dyDescent="0.35">
      <c r="A86" s="25" t="s">
        <v>154</v>
      </c>
      <c r="B86" s="26" t="s">
        <v>155</v>
      </c>
      <c r="C86" s="27"/>
    </row>
    <row r="87" spans="1:3" hidden="1" x14ac:dyDescent="0.35">
      <c r="A87" s="25" t="s">
        <v>156</v>
      </c>
      <c r="B87" s="26" t="s">
        <v>157</v>
      </c>
      <c r="C87" s="27"/>
    </row>
    <row r="88" spans="1:3" hidden="1" x14ac:dyDescent="0.35">
      <c r="A88" s="25" t="s">
        <v>158</v>
      </c>
      <c r="B88" s="26" t="s">
        <v>159</v>
      </c>
      <c r="C88" s="27"/>
    </row>
    <row r="89" spans="1:3" hidden="1" x14ac:dyDescent="0.35">
      <c r="A89" s="25" t="s">
        <v>160</v>
      </c>
      <c r="B89" s="26" t="s">
        <v>161</v>
      </c>
      <c r="C89" s="27"/>
    </row>
    <row r="90" spans="1:3" hidden="1" x14ac:dyDescent="0.35">
      <c r="A90" s="25" t="s">
        <v>162</v>
      </c>
      <c r="B90" s="26" t="s">
        <v>163</v>
      </c>
      <c r="C90" s="27"/>
    </row>
    <row r="91" spans="1:3" hidden="1" x14ac:dyDescent="0.35">
      <c r="A91" s="25" t="s">
        <v>164</v>
      </c>
      <c r="B91" s="26" t="s">
        <v>165</v>
      </c>
      <c r="C91" s="27"/>
    </row>
    <row r="92" spans="1:3" hidden="1" x14ac:dyDescent="0.35">
      <c r="A92" s="25" t="s">
        <v>166</v>
      </c>
      <c r="B92" s="26" t="s">
        <v>167</v>
      </c>
      <c r="C92" s="27"/>
    </row>
    <row r="93" spans="1:3" hidden="1" x14ac:dyDescent="0.35">
      <c r="A93" s="25" t="s">
        <v>168</v>
      </c>
      <c r="B93" s="26" t="s">
        <v>169</v>
      </c>
      <c r="C93" s="27"/>
    </row>
    <row r="94" spans="1:3" hidden="1" x14ac:dyDescent="0.35">
      <c r="A94" s="25" t="s">
        <v>170</v>
      </c>
      <c r="B94" s="26" t="s">
        <v>171</v>
      </c>
      <c r="C94" s="27"/>
    </row>
    <row r="95" spans="1:3" hidden="1" x14ac:dyDescent="0.35">
      <c r="A95" s="25" t="s">
        <v>172</v>
      </c>
      <c r="B95" s="26" t="s">
        <v>173</v>
      </c>
      <c r="C95" s="27"/>
    </row>
    <row r="96" spans="1:3" hidden="1" x14ac:dyDescent="0.35">
      <c r="A96" s="25" t="s">
        <v>174</v>
      </c>
      <c r="B96" s="26" t="s">
        <v>175</v>
      </c>
      <c r="C96" s="27"/>
    </row>
    <row r="97" spans="1:3" hidden="1" x14ac:dyDescent="0.35">
      <c r="A97" s="25" t="s">
        <v>176</v>
      </c>
      <c r="B97" s="26" t="s">
        <v>177</v>
      </c>
      <c r="C97" s="27"/>
    </row>
    <row r="98" spans="1:3" hidden="1" x14ac:dyDescent="0.35">
      <c r="A98" s="25" t="s">
        <v>178</v>
      </c>
      <c r="B98" s="26" t="s">
        <v>179</v>
      </c>
      <c r="C98" s="27"/>
    </row>
    <row r="99" spans="1:3" x14ac:dyDescent="0.35">
      <c r="A99" s="22" t="s">
        <v>180</v>
      </c>
      <c r="B99" s="23" t="s">
        <v>181</v>
      </c>
      <c r="C99" s="24">
        <f>+C116</f>
        <v>10000000</v>
      </c>
    </row>
    <row r="100" spans="1:3" hidden="1" x14ac:dyDescent="0.35">
      <c r="A100" s="22" t="s">
        <v>182</v>
      </c>
      <c r="B100" s="35" t="s">
        <v>183</v>
      </c>
      <c r="C100" s="27"/>
    </row>
    <row r="101" spans="1:3" hidden="1" x14ac:dyDescent="0.35">
      <c r="A101" s="25" t="s">
        <v>184</v>
      </c>
      <c r="B101" s="36" t="s">
        <v>185</v>
      </c>
      <c r="C101" s="27"/>
    </row>
    <row r="102" spans="1:3" hidden="1" x14ac:dyDescent="0.35">
      <c r="A102" s="25" t="s">
        <v>186</v>
      </c>
      <c r="B102" s="36" t="s">
        <v>187</v>
      </c>
      <c r="C102" s="27"/>
    </row>
    <row r="103" spans="1:3" hidden="1" x14ac:dyDescent="0.35">
      <c r="A103" s="25" t="s">
        <v>188</v>
      </c>
      <c r="B103" s="36" t="s">
        <v>189</v>
      </c>
      <c r="C103" s="27"/>
    </row>
    <row r="104" spans="1:3" hidden="1" x14ac:dyDescent="0.35">
      <c r="A104" s="25" t="s">
        <v>190</v>
      </c>
      <c r="B104" s="36" t="s">
        <v>191</v>
      </c>
      <c r="C104" s="27"/>
    </row>
    <row r="105" spans="1:3" hidden="1" x14ac:dyDescent="0.35">
      <c r="A105" s="25" t="s">
        <v>192</v>
      </c>
      <c r="B105" s="36" t="s">
        <v>193</v>
      </c>
      <c r="C105" s="27"/>
    </row>
    <row r="106" spans="1:3" hidden="1" x14ac:dyDescent="0.35">
      <c r="A106" s="25" t="s">
        <v>194</v>
      </c>
      <c r="B106" s="36" t="s">
        <v>195</v>
      </c>
      <c r="C106" s="27"/>
    </row>
    <row r="107" spans="1:3" hidden="1" x14ac:dyDescent="0.35">
      <c r="A107" s="22" t="s">
        <v>196</v>
      </c>
      <c r="B107" s="35" t="s">
        <v>197</v>
      </c>
      <c r="C107" s="27"/>
    </row>
    <row r="108" spans="1:3" hidden="1" x14ac:dyDescent="0.35">
      <c r="A108" s="25" t="s">
        <v>198</v>
      </c>
      <c r="B108" s="25" t="s">
        <v>199</v>
      </c>
      <c r="C108" s="27"/>
    </row>
    <row r="109" spans="1:3" hidden="1" x14ac:dyDescent="0.35">
      <c r="A109" s="25" t="s">
        <v>200</v>
      </c>
      <c r="B109" s="25" t="s">
        <v>201</v>
      </c>
      <c r="C109" s="27"/>
    </row>
    <row r="110" spans="1:3" hidden="1" x14ac:dyDescent="0.35">
      <c r="A110" s="25" t="s">
        <v>202</v>
      </c>
      <c r="B110" s="25" t="s">
        <v>203</v>
      </c>
      <c r="C110" s="27"/>
    </row>
    <row r="111" spans="1:3" hidden="1" x14ac:dyDescent="0.35">
      <c r="A111" s="25" t="s">
        <v>204</v>
      </c>
      <c r="B111" s="25" t="s">
        <v>205</v>
      </c>
      <c r="C111" s="27"/>
    </row>
    <row r="112" spans="1:3" hidden="1" x14ac:dyDescent="0.35">
      <c r="A112" s="25" t="s">
        <v>206</v>
      </c>
      <c r="B112" s="25" t="s">
        <v>207</v>
      </c>
      <c r="C112" s="27"/>
    </row>
    <row r="113" spans="1:3" hidden="1" x14ac:dyDescent="0.35">
      <c r="A113" s="25" t="s">
        <v>208</v>
      </c>
      <c r="B113" s="25" t="s">
        <v>209</v>
      </c>
      <c r="C113" s="27"/>
    </row>
    <row r="114" spans="1:3" hidden="1" x14ac:dyDescent="0.35">
      <c r="A114" s="25" t="s">
        <v>210</v>
      </c>
      <c r="B114" s="25" t="s">
        <v>211</v>
      </c>
      <c r="C114" s="27"/>
    </row>
    <row r="115" spans="1:3" hidden="1" x14ac:dyDescent="0.35">
      <c r="A115" s="25" t="s">
        <v>212</v>
      </c>
      <c r="B115" s="25" t="s">
        <v>213</v>
      </c>
      <c r="C115" s="27"/>
    </row>
    <row r="116" spans="1:3" x14ac:dyDescent="0.35">
      <c r="A116" s="22" t="s">
        <v>214</v>
      </c>
      <c r="B116" s="35" t="s">
        <v>215</v>
      </c>
      <c r="C116" s="24">
        <f>+C117+C118</f>
        <v>10000000</v>
      </c>
    </row>
    <row r="117" spans="1:3" hidden="1" x14ac:dyDescent="0.35">
      <c r="A117" s="25" t="s">
        <v>216</v>
      </c>
      <c r="B117" s="25" t="s">
        <v>217</v>
      </c>
      <c r="C117" s="27"/>
    </row>
    <row r="118" spans="1:3" x14ac:dyDescent="0.35">
      <c r="A118" s="25" t="s">
        <v>218</v>
      </c>
      <c r="B118" s="25" t="s">
        <v>219</v>
      </c>
      <c r="C118" s="27">
        <v>10000000</v>
      </c>
    </row>
    <row r="119" spans="1:3" hidden="1" x14ac:dyDescent="0.35">
      <c r="A119" s="22" t="s">
        <v>220</v>
      </c>
      <c r="B119" s="35" t="s">
        <v>221</v>
      </c>
      <c r="C119" s="27"/>
    </row>
    <row r="120" spans="1:3" hidden="1" x14ac:dyDescent="0.35">
      <c r="A120" s="25" t="s">
        <v>222</v>
      </c>
      <c r="B120" s="36" t="s">
        <v>223</v>
      </c>
      <c r="C120" s="27"/>
    </row>
    <row r="121" spans="1:3" hidden="1" x14ac:dyDescent="0.35">
      <c r="A121" s="25" t="s">
        <v>224</v>
      </c>
      <c r="B121" s="25" t="s">
        <v>225</v>
      </c>
      <c r="C121" s="27"/>
    </row>
    <row r="122" spans="1:3" hidden="1" x14ac:dyDescent="0.35">
      <c r="A122" s="25" t="s">
        <v>226</v>
      </c>
      <c r="B122" s="25" t="s">
        <v>227</v>
      </c>
      <c r="C122" s="27"/>
    </row>
    <row r="123" spans="1:3" hidden="1" x14ac:dyDescent="0.35">
      <c r="A123" s="25" t="s">
        <v>228</v>
      </c>
      <c r="B123" s="25" t="s">
        <v>229</v>
      </c>
      <c r="C123" s="27"/>
    </row>
    <row r="124" spans="1:3" hidden="1" x14ac:dyDescent="0.35">
      <c r="A124" s="25" t="s">
        <v>230</v>
      </c>
      <c r="B124" s="25" t="s">
        <v>231</v>
      </c>
      <c r="C124" s="27"/>
    </row>
    <row r="125" spans="1:3" hidden="1" x14ac:dyDescent="0.35">
      <c r="A125" s="25" t="s">
        <v>232</v>
      </c>
      <c r="B125" s="25" t="s">
        <v>233</v>
      </c>
      <c r="C125" s="27"/>
    </row>
    <row r="126" spans="1:3" hidden="1" x14ac:dyDescent="0.35">
      <c r="A126" s="22" t="s">
        <v>234</v>
      </c>
      <c r="B126" s="35" t="s">
        <v>235</v>
      </c>
      <c r="C126" s="27"/>
    </row>
    <row r="127" spans="1:3" hidden="1" x14ac:dyDescent="0.35">
      <c r="A127" s="25" t="s">
        <v>236</v>
      </c>
      <c r="B127" s="25" t="s">
        <v>237</v>
      </c>
      <c r="C127" s="27"/>
    </row>
    <row r="128" spans="1:3" hidden="1" x14ac:dyDescent="0.35">
      <c r="A128" s="25" t="s">
        <v>238</v>
      </c>
      <c r="B128" s="25" t="s">
        <v>239</v>
      </c>
      <c r="C128" s="27"/>
    </row>
    <row r="129" spans="1:3" hidden="1" x14ac:dyDescent="0.35">
      <c r="A129" s="25" t="s">
        <v>240</v>
      </c>
      <c r="B129" s="25" t="s">
        <v>241</v>
      </c>
      <c r="C129" s="27"/>
    </row>
    <row r="130" spans="1:3" hidden="1" x14ac:dyDescent="0.35">
      <c r="A130" s="25" t="s">
        <v>242</v>
      </c>
      <c r="B130" s="25" t="s">
        <v>243</v>
      </c>
      <c r="C130" s="27"/>
    </row>
    <row r="131" spans="1:3" hidden="1" x14ac:dyDescent="0.35">
      <c r="A131" s="25" t="s">
        <v>244</v>
      </c>
      <c r="B131" s="25" t="s">
        <v>245</v>
      </c>
      <c r="C131" s="27"/>
    </row>
    <row r="132" spans="1:3" hidden="1" x14ac:dyDescent="0.35">
      <c r="A132" s="25" t="s">
        <v>246</v>
      </c>
      <c r="B132" s="25" t="s">
        <v>247</v>
      </c>
      <c r="C132" s="27"/>
    </row>
    <row r="133" spans="1:3" hidden="1" x14ac:dyDescent="0.35">
      <c r="A133" s="25" t="s">
        <v>248</v>
      </c>
      <c r="B133" s="25" t="s">
        <v>249</v>
      </c>
      <c r="C133" s="27"/>
    </row>
    <row r="134" spans="1:3" hidden="1" x14ac:dyDescent="0.35">
      <c r="A134" s="22" t="s">
        <v>250</v>
      </c>
      <c r="B134" s="35" t="s">
        <v>251</v>
      </c>
      <c r="C134" s="27"/>
    </row>
    <row r="135" spans="1:3" hidden="1" x14ac:dyDescent="0.35">
      <c r="A135" s="25" t="s">
        <v>252</v>
      </c>
      <c r="B135" s="25" t="s">
        <v>253</v>
      </c>
      <c r="C135" s="27"/>
    </row>
    <row r="136" spans="1:3" hidden="1" x14ac:dyDescent="0.35">
      <c r="A136" s="25" t="s">
        <v>254</v>
      </c>
      <c r="B136" s="25" t="s">
        <v>255</v>
      </c>
      <c r="C136" s="27"/>
    </row>
    <row r="137" spans="1:3" hidden="1" x14ac:dyDescent="0.35">
      <c r="A137" s="25" t="s">
        <v>256</v>
      </c>
      <c r="B137" s="25" t="s">
        <v>257</v>
      </c>
      <c r="C137" s="27"/>
    </row>
    <row r="138" spans="1:3" hidden="1" x14ac:dyDescent="0.35">
      <c r="A138" s="25" t="s">
        <v>258</v>
      </c>
      <c r="B138" s="25" t="s">
        <v>259</v>
      </c>
      <c r="C138" s="27"/>
    </row>
    <row r="139" spans="1:3" hidden="1" x14ac:dyDescent="0.35">
      <c r="A139" s="22" t="s">
        <v>260</v>
      </c>
      <c r="B139" s="35" t="s">
        <v>261</v>
      </c>
      <c r="C139" s="27"/>
    </row>
    <row r="140" spans="1:3" hidden="1" x14ac:dyDescent="0.35">
      <c r="A140" s="25" t="s">
        <v>262</v>
      </c>
      <c r="B140" s="25" t="s">
        <v>263</v>
      </c>
      <c r="C140" s="27"/>
    </row>
    <row r="141" spans="1:3" hidden="1" x14ac:dyDescent="0.35">
      <c r="A141" s="25" t="s">
        <v>264</v>
      </c>
      <c r="B141" s="25" t="s">
        <v>265</v>
      </c>
      <c r="C141" s="27"/>
    </row>
    <row r="142" spans="1:3" hidden="1" x14ac:dyDescent="0.35">
      <c r="A142" s="25" t="s">
        <v>266</v>
      </c>
      <c r="B142" s="25" t="s">
        <v>267</v>
      </c>
      <c r="C142" s="27"/>
    </row>
    <row r="143" spans="1:3" hidden="1" x14ac:dyDescent="0.35">
      <c r="A143" s="25" t="s">
        <v>268</v>
      </c>
      <c r="B143" s="25" t="s">
        <v>269</v>
      </c>
      <c r="C143" s="27"/>
    </row>
    <row r="144" spans="1:3" hidden="1" x14ac:dyDescent="0.35">
      <c r="A144" s="25" t="s">
        <v>270</v>
      </c>
      <c r="B144" s="25" t="s">
        <v>271</v>
      </c>
      <c r="C144" s="27"/>
    </row>
    <row r="145" spans="1:3" hidden="1" x14ac:dyDescent="0.35">
      <c r="A145" s="25" t="s">
        <v>272</v>
      </c>
      <c r="B145" s="25" t="s">
        <v>273</v>
      </c>
      <c r="C145" s="27"/>
    </row>
    <row r="146" spans="1:3" hidden="1" x14ac:dyDescent="0.35">
      <c r="A146" s="22" t="s">
        <v>274</v>
      </c>
      <c r="B146" s="22" t="s">
        <v>275</v>
      </c>
      <c r="C146" s="27"/>
    </row>
    <row r="147" spans="1:3" hidden="1" x14ac:dyDescent="0.35">
      <c r="A147" s="25" t="s">
        <v>276</v>
      </c>
      <c r="B147" s="25" t="s">
        <v>277</v>
      </c>
      <c r="C147" s="27"/>
    </row>
    <row r="148" spans="1:3" hidden="1" x14ac:dyDescent="0.35">
      <c r="A148" s="25" t="s">
        <v>278</v>
      </c>
      <c r="B148" s="25" t="s">
        <v>279</v>
      </c>
      <c r="C148" s="27"/>
    </row>
    <row r="149" spans="1:3" hidden="1" x14ac:dyDescent="0.35">
      <c r="A149" s="25" t="s">
        <v>280</v>
      </c>
      <c r="B149" s="25" t="s">
        <v>281</v>
      </c>
      <c r="C149" s="27"/>
    </row>
    <row r="150" spans="1:3" hidden="1" x14ac:dyDescent="0.35">
      <c r="A150" s="25" t="s">
        <v>282</v>
      </c>
      <c r="B150" s="25" t="s">
        <v>283</v>
      </c>
      <c r="C150" s="27"/>
    </row>
    <row r="151" spans="1:3" hidden="1" x14ac:dyDescent="0.35">
      <c r="A151" s="22" t="s">
        <v>284</v>
      </c>
      <c r="B151" s="22" t="s">
        <v>285</v>
      </c>
      <c r="C151" s="27"/>
    </row>
    <row r="152" spans="1:3" hidden="1" x14ac:dyDescent="0.35">
      <c r="A152" s="22" t="s">
        <v>286</v>
      </c>
      <c r="B152" s="22" t="s">
        <v>287</v>
      </c>
      <c r="C152" s="27"/>
    </row>
    <row r="153" spans="1:3" hidden="1" x14ac:dyDescent="0.35">
      <c r="A153" s="22" t="s">
        <v>288</v>
      </c>
      <c r="B153" s="23" t="s">
        <v>289</v>
      </c>
      <c r="C153" s="27"/>
    </row>
    <row r="154" spans="1:3" hidden="1" x14ac:dyDescent="0.35">
      <c r="A154" s="25" t="s">
        <v>290</v>
      </c>
      <c r="B154" s="25" t="s">
        <v>291</v>
      </c>
      <c r="C154" s="27"/>
    </row>
    <row r="155" spans="1:3" hidden="1" x14ac:dyDescent="0.35">
      <c r="A155" s="25" t="s">
        <v>292</v>
      </c>
      <c r="B155" s="25" t="s">
        <v>293</v>
      </c>
      <c r="C155" s="27"/>
    </row>
    <row r="156" spans="1:3" hidden="1" x14ac:dyDescent="0.35">
      <c r="A156" s="25" t="s">
        <v>294</v>
      </c>
      <c r="B156" s="25" t="s">
        <v>295</v>
      </c>
      <c r="C156" s="27"/>
    </row>
    <row r="157" spans="1:3" hidden="1" x14ac:dyDescent="0.35">
      <c r="A157" s="25" t="s">
        <v>296</v>
      </c>
      <c r="B157" s="25" t="s">
        <v>297</v>
      </c>
      <c r="C157" s="27"/>
    </row>
    <row r="158" spans="1:3" hidden="1" x14ac:dyDescent="0.35">
      <c r="A158" s="25" t="s">
        <v>298</v>
      </c>
      <c r="B158" s="25" t="s">
        <v>299</v>
      </c>
      <c r="C158" s="27"/>
    </row>
    <row r="159" spans="1:3" hidden="1" x14ac:dyDescent="0.35">
      <c r="A159" s="25" t="s">
        <v>300</v>
      </c>
      <c r="B159" s="25" t="s">
        <v>301</v>
      </c>
      <c r="C159" s="27"/>
    </row>
    <row r="160" spans="1:3" hidden="1" x14ac:dyDescent="0.35">
      <c r="A160" s="25" t="s">
        <v>302</v>
      </c>
      <c r="B160" s="26" t="s">
        <v>303</v>
      </c>
      <c r="C160" s="27"/>
    </row>
    <row r="161" spans="1:3" hidden="1" x14ac:dyDescent="0.35">
      <c r="A161" s="25" t="s">
        <v>304</v>
      </c>
      <c r="B161" s="26" t="s">
        <v>305</v>
      </c>
      <c r="C161" s="27"/>
    </row>
    <row r="162" spans="1:3" hidden="1" x14ac:dyDescent="0.35">
      <c r="A162" s="25" t="s">
        <v>306</v>
      </c>
      <c r="B162" s="26" t="s">
        <v>307</v>
      </c>
      <c r="C162" s="27"/>
    </row>
    <row r="163" spans="1:3" x14ac:dyDescent="0.35">
      <c r="A163" s="22" t="s">
        <v>308</v>
      </c>
      <c r="B163" s="37" t="s">
        <v>309</v>
      </c>
      <c r="C163" s="24">
        <f>+C181</f>
        <v>32000000</v>
      </c>
    </row>
    <row r="164" spans="1:3" hidden="1" x14ac:dyDescent="0.35">
      <c r="A164" s="22" t="s">
        <v>310</v>
      </c>
      <c r="B164" s="38" t="s">
        <v>311</v>
      </c>
      <c r="C164" s="24"/>
    </row>
    <row r="165" spans="1:3" hidden="1" x14ac:dyDescent="0.35">
      <c r="A165" s="22" t="s">
        <v>312</v>
      </c>
      <c r="B165" s="38" t="s">
        <v>313</v>
      </c>
      <c r="C165" s="24"/>
    </row>
    <row r="166" spans="1:3" hidden="1" x14ac:dyDescent="0.35">
      <c r="A166" s="25" t="s">
        <v>314</v>
      </c>
      <c r="B166" s="39" t="s">
        <v>315</v>
      </c>
      <c r="C166" s="24"/>
    </row>
    <row r="167" spans="1:3" hidden="1" x14ac:dyDescent="0.35">
      <c r="A167" s="25" t="s">
        <v>316</v>
      </c>
      <c r="B167" s="39" t="s">
        <v>317</v>
      </c>
      <c r="C167" s="24"/>
    </row>
    <row r="168" spans="1:3" hidden="1" x14ac:dyDescent="0.35">
      <c r="A168" s="25" t="s">
        <v>318</v>
      </c>
      <c r="B168" s="39" t="s">
        <v>319</v>
      </c>
      <c r="C168" s="24"/>
    </row>
    <row r="169" spans="1:3" hidden="1" x14ac:dyDescent="0.35">
      <c r="A169" s="25" t="s">
        <v>320</v>
      </c>
      <c r="B169" s="39" t="s">
        <v>321</v>
      </c>
      <c r="C169" s="24"/>
    </row>
    <row r="170" spans="1:3" hidden="1" x14ac:dyDescent="0.35">
      <c r="A170" s="25" t="s">
        <v>322</v>
      </c>
      <c r="B170" s="39" t="s">
        <v>323</v>
      </c>
      <c r="C170" s="24"/>
    </row>
    <row r="171" spans="1:3" hidden="1" x14ac:dyDescent="0.35">
      <c r="A171" s="25" t="s">
        <v>324</v>
      </c>
      <c r="B171" s="39" t="s">
        <v>325</v>
      </c>
      <c r="C171" s="24"/>
    </row>
    <row r="172" spans="1:3" hidden="1" x14ac:dyDescent="0.35">
      <c r="A172" s="25" t="s">
        <v>326</v>
      </c>
      <c r="B172" s="39" t="s">
        <v>327</v>
      </c>
      <c r="C172" s="24"/>
    </row>
    <row r="173" spans="1:3" hidden="1" x14ac:dyDescent="0.35">
      <c r="A173" s="25" t="s">
        <v>328</v>
      </c>
      <c r="B173" s="39" t="s">
        <v>329</v>
      </c>
      <c r="C173" s="24"/>
    </row>
    <row r="174" spans="1:3" hidden="1" x14ac:dyDescent="0.35">
      <c r="A174" s="22" t="s">
        <v>330</v>
      </c>
      <c r="B174" s="38" t="s">
        <v>331</v>
      </c>
      <c r="C174" s="24"/>
    </row>
    <row r="175" spans="1:3" hidden="1" x14ac:dyDescent="0.35">
      <c r="A175" s="25" t="s">
        <v>332</v>
      </c>
      <c r="B175" s="39" t="s">
        <v>333</v>
      </c>
      <c r="C175" s="24"/>
    </row>
    <row r="176" spans="1:3" hidden="1" x14ac:dyDescent="0.35">
      <c r="A176" s="25" t="s">
        <v>334</v>
      </c>
      <c r="B176" s="39" t="s">
        <v>335</v>
      </c>
      <c r="C176" s="24"/>
    </row>
    <row r="177" spans="1:3" hidden="1" x14ac:dyDescent="0.35">
      <c r="A177" s="25" t="s">
        <v>336</v>
      </c>
      <c r="B177" s="39" t="s">
        <v>337</v>
      </c>
      <c r="C177" s="24"/>
    </row>
    <row r="178" spans="1:3" hidden="1" x14ac:dyDescent="0.35">
      <c r="A178" s="25" t="s">
        <v>338</v>
      </c>
      <c r="B178" s="39" t="s">
        <v>339</v>
      </c>
      <c r="C178" s="24"/>
    </row>
    <row r="179" spans="1:3" hidden="1" x14ac:dyDescent="0.35">
      <c r="A179" s="25" t="s">
        <v>340</v>
      </c>
      <c r="B179" s="39" t="s">
        <v>341</v>
      </c>
      <c r="C179" s="24"/>
    </row>
    <row r="180" spans="1:3" hidden="1" x14ac:dyDescent="0.35">
      <c r="A180" s="25" t="s">
        <v>342</v>
      </c>
      <c r="B180" s="39" t="s">
        <v>343</v>
      </c>
      <c r="C180" s="24"/>
    </row>
    <row r="181" spans="1:3" x14ac:dyDescent="0.35">
      <c r="A181" s="22" t="s">
        <v>344</v>
      </c>
      <c r="B181" s="38" t="s">
        <v>345</v>
      </c>
      <c r="C181" s="24">
        <f>+C189+C195+C186</f>
        <v>32000000</v>
      </c>
    </row>
    <row r="182" spans="1:3" hidden="1" x14ac:dyDescent="0.35">
      <c r="A182" s="25" t="s">
        <v>346</v>
      </c>
      <c r="B182" s="39" t="s">
        <v>347</v>
      </c>
      <c r="C182" s="24"/>
    </row>
    <row r="183" spans="1:3" hidden="1" x14ac:dyDescent="0.35">
      <c r="A183" s="22" t="s">
        <v>348</v>
      </c>
      <c r="B183" s="38" t="s">
        <v>349</v>
      </c>
      <c r="C183" s="24"/>
    </row>
    <row r="184" spans="1:3" hidden="1" x14ac:dyDescent="0.35">
      <c r="A184" s="25" t="s">
        <v>350</v>
      </c>
      <c r="B184" s="39" t="s">
        <v>351</v>
      </c>
      <c r="C184" s="24"/>
    </row>
    <row r="185" spans="1:3" hidden="1" x14ac:dyDescent="0.35">
      <c r="A185" s="25" t="s">
        <v>352</v>
      </c>
      <c r="B185" s="39" t="s">
        <v>353</v>
      </c>
      <c r="C185" s="24"/>
    </row>
    <row r="186" spans="1:3" x14ac:dyDescent="0.35">
      <c r="A186" s="25" t="s">
        <v>354</v>
      </c>
      <c r="B186" s="39" t="s">
        <v>355</v>
      </c>
      <c r="C186" s="24">
        <v>5000000</v>
      </c>
    </row>
    <row r="187" spans="1:3" hidden="1" x14ac:dyDescent="0.35">
      <c r="A187" s="25" t="s">
        <v>356</v>
      </c>
      <c r="B187" s="39" t="s">
        <v>357</v>
      </c>
      <c r="C187" s="24"/>
    </row>
    <row r="188" spans="1:3" hidden="1" x14ac:dyDescent="0.35">
      <c r="A188" s="25" t="s">
        <v>358</v>
      </c>
      <c r="B188" s="39" t="s">
        <v>359</v>
      </c>
      <c r="C188" s="24"/>
    </row>
    <row r="189" spans="1:3" x14ac:dyDescent="0.35">
      <c r="A189" s="22" t="s">
        <v>360</v>
      </c>
      <c r="B189" s="38" t="s">
        <v>361</v>
      </c>
      <c r="C189" s="24">
        <f>+C190</f>
        <v>27000000</v>
      </c>
    </row>
    <row r="190" spans="1:3" x14ac:dyDescent="0.35">
      <c r="A190" s="22" t="s">
        <v>362</v>
      </c>
      <c r="B190" s="38" t="s">
        <v>363</v>
      </c>
      <c r="C190" s="24">
        <f>+C191+C192</f>
        <v>27000000</v>
      </c>
    </row>
    <row r="191" spans="1:3" x14ac:dyDescent="0.35">
      <c r="A191" s="25" t="s">
        <v>364</v>
      </c>
      <c r="B191" s="25" t="s">
        <v>365</v>
      </c>
      <c r="C191" s="27">
        <v>25000000</v>
      </c>
    </row>
    <row r="192" spans="1:3" x14ac:dyDescent="0.35">
      <c r="A192" s="25" t="s">
        <v>366</v>
      </c>
      <c r="B192" s="25" t="s">
        <v>367</v>
      </c>
      <c r="C192" s="27">
        <v>2000000</v>
      </c>
    </row>
    <row r="193" spans="1:3" hidden="1" x14ac:dyDescent="0.35">
      <c r="A193" s="25" t="s">
        <v>368</v>
      </c>
      <c r="B193" s="39" t="s">
        <v>369</v>
      </c>
      <c r="C193" s="27"/>
    </row>
    <row r="194" spans="1:3" hidden="1" x14ac:dyDescent="0.35">
      <c r="A194" s="25" t="s">
        <v>370</v>
      </c>
      <c r="B194" s="39" t="s">
        <v>371</v>
      </c>
      <c r="C194" s="27"/>
    </row>
    <row r="195" spans="1:3" hidden="1" x14ac:dyDescent="0.35">
      <c r="A195" s="25" t="s">
        <v>372</v>
      </c>
      <c r="B195" s="39" t="s">
        <v>373</v>
      </c>
      <c r="C195" s="27">
        <v>0</v>
      </c>
    </row>
    <row r="196" spans="1:3" hidden="1" x14ac:dyDescent="0.35">
      <c r="A196" s="19" t="s">
        <v>374</v>
      </c>
      <c r="B196" s="20" t="s">
        <v>375</v>
      </c>
      <c r="C196" s="27"/>
    </row>
    <row r="197" spans="1:3" hidden="1" x14ac:dyDescent="0.35">
      <c r="A197" s="25" t="s">
        <v>376</v>
      </c>
      <c r="B197" s="26" t="s">
        <v>377</v>
      </c>
      <c r="C197" s="27"/>
    </row>
    <row r="198" spans="1:3" hidden="1" x14ac:dyDescent="0.35">
      <c r="A198" s="25" t="s">
        <v>378</v>
      </c>
      <c r="B198" s="26" t="s">
        <v>307</v>
      </c>
      <c r="C198" s="27"/>
    </row>
    <row r="199" spans="1:3" hidden="1" x14ac:dyDescent="0.35">
      <c r="A199" s="25" t="s">
        <v>379</v>
      </c>
      <c r="B199" s="26" t="s">
        <v>380</v>
      </c>
      <c r="C199" s="27"/>
    </row>
    <row r="200" spans="1:3" hidden="1" x14ac:dyDescent="0.35">
      <c r="A200" s="19" t="s">
        <v>381</v>
      </c>
      <c r="B200" s="20" t="s">
        <v>382</v>
      </c>
      <c r="C200" s="27"/>
    </row>
    <row r="201" spans="1:3" hidden="1" x14ac:dyDescent="0.35">
      <c r="A201" s="25" t="s">
        <v>383</v>
      </c>
      <c r="B201" s="40" t="s">
        <v>384</v>
      </c>
      <c r="C201" s="27"/>
    </row>
    <row r="202" spans="1:3" hidden="1" x14ac:dyDescent="0.35">
      <c r="A202" s="25" t="s">
        <v>385</v>
      </c>
      <c r="B202" s="40" t="s">
        <v>386</v>
      </c>
      <c r="C202" s="27"/>
    </row>
    <row r="203" spans="1:3" x14ac:dyDescent="0.35">
      <c r="A203" s="32" t="s">
        <v>387</v>
      </c>
      <c r="B203" s="33" t="s">
        <v>388</v>
      </c>
      <c r="C203" s="34">
        <f>+C204+C210</f>
        <v>243800000</v>
      </c>
    </row>
    <row r="204" spans="1:3" x14ac:dyDescent="0.35">
      <c r="A204" s="19" t="s">
        <v>389</v>
      </c>
      <c r="B204" s="20" t="s">
        <v>390</v>
      </c>
      <c r="C204" s="21">
        <f>+C208</f>
        <v>35000000</v>
      </c>
    </row>
    <row r="205" spans="1:3" hidden="1" x14ac:dyDescent="0.35">
      <c r="A205" s="25" t="s">
        <v>391</v>
      </c>
      <c r="B205" s="40" t="s">
        <v>392</v>
      </c>
      <c r="C205" s="27"/>
    </row>
    <row r="206" spans="1:3" hidden="1" x14ac:dyDescent="0.35">
      <c r="A206" s="25" t="s">
        <v>393</v>
      </c>
      <c r="B206" s="40" t="s">
        <v>394</v>
      </c>
      <c r="C206" s="27"/>
    </row>
    <row r="207" spans="1:3" hidden="1" x14ac:dyDescent="0.35">
      <c r="A207" s="25" t="s">
        <v>395</v>
      </c>
      <c r="B207" s="40" t="s">
        <v>396</v>
      </c>
      <c r="C207" s="27"/>
    </row>
    <row r="208" spans="1:3" x14ac:dyDescent="0.35">
      <c r="A208" s="25" t="s">
        <v>397</v>
      </c>
      <c r="B208" s="41" t="s">
        <v>398</v>
      </c>
      <c r="C208" s="27">
        <v>35000000</v>
      </c>
    </row>
    <row r="209" spans="1:3" hidden="1" x14ac:dyDescent="0.35">
      <c r="A209" s="25" t="s">
        <v>399</v>
      </c>
      <c r="B209" s="40" t="s">
        <v>400</v>
      </c>
      <c r="C209" s="27"/>
    </row>
    <row r="210" spans="1:3" x14ac:dyDescent="0.35">
      <c r="A210" s="19" t="s">
        <v>401</v>
      </c>
      <c r="B210" s="20" t="s">
        <v>402</v>
      </c>
      <c r="C210" s="21">
        <f>+C214</f>
        <v>208800000</v>
      </c>
    </row>
    <row r="211" spans="1:3" hidden="1" x14ac:dyDescent="0.35">
      <c r="A211" s="25" t="s">
        <v>403</v>
      </c>
      <c r="B211" s="40" t="s">
        <v>404</v>
      </c>
      <c r="C211" s="27"/>
    </row>
    <row r="212" spans="1:3" hidden="1" x14ac:dyDescent="0.35">
      <c r="A212" s="25" t="s">
        <v>405</v>
      </c>
      <c r="B212" s="40" t="s">
        <v>406</v>
      </c>
      <c r="C212" s="27"/>
    </row>
    <row r="213" spans="1:3" hidden="1" x14ac:dyDescent="0.35">
      <c r="A213" s="25" t="s">
        <v>407</v>
      </c>
      <c r="B213" s="40" t="s">
        <v>408</v>
      </c>
      <c r="C213" s="27"/>
    </row>
    <row r="214" spans="1:3" x14ac:dyDescent="0.35">
      <c r="A214" s="25" t="s">
        <v>409</v>
      </c>
      <c r="B214" s="40" t="s">
        <v>410</v>
      </c>
      <c r="C214" s="27">
        <v>208800000</v>
      </c>
    </row>
  </sheetData>
  <autoFilter ref="A5:D214" xr:uid="{2AB76070-11A2-4BF3-A0ED-C481571DC927}">
    <filterColumn colId="2">
      <filters>
        <filter val="10.000.000"/>
        <filter val="11.713.000"/>
        <filter val="141.474.575"/>
        <filter val="2.000.000"/>
        <filter val="2.028.866"/>
        <filter val="2.915.000"/>
        <filter val="208.800.000"/>
        <filter val="243.800.000"/>
        <filter val="25.000.000"/>
        <filter val="27.000.000"/>
        <filter val="285.800.000"/>
        <filter val="3.828.050"/>
        <filter val="3.869.000"/>
        <filter val="32.000.000"/>
        <filter val="35.000.000"/>
        <filter val="42.000.000"/>
        <filter val="42.060.130"/>
        <filter val="427.274.575"/>
        <filter val="487.600"/>
        <filter val="5.000.000"/>
        <filter val="508.800"/>
        <filter val="8.268.000"/>
        <filter val="9.010.000"/>
        <filter val="97.385.579"/>
        <filter val="973.080"/>
        <filter val="99.414.446"/>
      </filters>
    </filterColumn>
  </autoFilter>
  <mergeCells count="5">
    <mergeCell ref="B2:C2"/>
    <mergeCell ref="A4:C4"/>
    <mergeCell ref="A5:A6"/>
    <mergeCell ref="B5:B6"/>
    <mergeCell ref="C5:C6"/>
  </mergeCells>
  <conditionalFormatting sqref="B196">
    <cfRule type="cellIs" dxfId="0" priority="1" operator="between">
      <formula>0</formula>
      <formula>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Gomez</dc:creator>
  <cp:lastModifiedBy>Juan Gomez</cp:lastModifiedBy>
  <dcterms:created xsi:type="dcterms:W3CDTF">2025-05-12T15:24:30Z</dcterms:created>
  <dcterms:modified xsi:type="dcterms:W3CDTF">2025-05-12T15:26:25Z</dcterms:modified>
</cp:coreProperties>
</file>